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Korisnik\Desktop\2019 OPĆINA\PRORAČUN 2020\"/>
    </mc:Choice>
  </mc:AlternateContent>
  <xr:revisionPtr revIDLastSave="0" documentId="13_ncr:1_{8C14068F-844D-4377-8866-F15A7C88B14B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Proračun 2020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" i="1" l="1"/>
  <c r="H325" i="1"/>
  <c r="H332" i="1"/>
  <c r="H333" i="1"/>
  <c r="H241" i="1"/>
  <c r="H229" i="1"/>
  <c r="H205" i="1"/>
  <c r="H211" i="1"/>
  <c r="H223" i="1"/>
  <c r="H217" i="1"/>
  <c r="H419" i="1"/>
  <c r="H418" i="1" s="1"/>
  <c r="H416" i="1"/>
  <c r="H414" i="1"/>
  <c r="H393" i="1"/>
  <c r="H388" i="1"/>
  <c r="H384" i="1"/>
  <c r="H374" i="1"/>
  <c r="H368" i="1"/>
  <c r="H358" i="1"/>
  <c r="H337" i="1"/>
  <c r="H336" i="1" s="1"/>
  <c r="H413" i="1" l="1"/>
  <c r="H353" i="1"/>
  <c r="H311" i="1"/>
  <c r="H324" i="1"/>
  <c r="H310" i="1"/>
  <c r="H309" i="1" s="1"/>
  <c r="H305" i="1"/>
  <c r="H296" i="1"/>
  <c r="H292" i="1"/>
  <c r="H276" i="1"/>
  <c r="H271" i="1"/>
  <c r="H270" i="1" s="1"/>
  <c r="H264" i="1" s="1"/>
  <c r="H262" i="1"/>
  <c r="H259" i="1"/>
  <c r="H257" i="1"/>
  <c r="H253" i="1"/>
  <c r="H248" i="1"/>
  <c r="H237" i="1"/>
  <c r="H204" i="1" s="1"/>
  <c r="H201" i="1"/>
  <c r="H196" i="1"/>
  <c r="H95" i="1"/>
  <c r="H295" i="1" l="1"/>
  <c r="H294" i="1" s="1"/>
  <c r="H139" i="1" s="1"/>
  <c r="H247" i="1"/>
  <c r="H142" i="1"/>
  <c r="H141" i="1" s="1"/>
  <c r="H101" i="1"/>
  <c r="H100" i="1" s="1"/>
  <c r="H99" i="1" s="1"/>
  <c r="H98" i="1" s="1"/>
  <c r="H88" i="1"/>
  <c r="H87" i="1" s="1"/>
  <c r="H84" i="1"/>
  <c r="H79" i="1"/>
  <c r="H72" i="1"/>
  <c r="H68" i="1"/>
  <c r="H67" i="1" s="1"/>
  <c r="H63" i="1"/>
  <c r="H59" i="1"/>
  <c r="H56" i="1"/>
  <c r="H71" i="1" l="1"/>
  <c r="H83" i="1"/>
  <c r="H55" i="1"/>
  <c r="H16" i="1"/>
  <c r="H27" i="1" s="1"/>
  <c r="H30" i="1" s="1"/>
  <c r="H166" i="1" l="1"/>
  <c r="H383" i="1"/>
  <c r="H352" i="1" s="1"/>
  <c r="H408" i="1"/>
</calcChain>
</file>

<file path=xl/sharedStrings.xml><?xml version="1.0" encoding="utf-8"?>
<sst xmlns="http://schemas.openxmlformats.org/spreadsheetml/2006/main" count="650" uniqueCount="584">
  <si>
    <t>I OPĆI   DIO</t>
  </si>
  <si>
    <t>Proračun Općine Povljana (u daljnjem tekstu "Proračun" ) sastoji se od:</t>
  </si>
  <si>
    <t>RAČUN PRIHODA I RASHODA</t>
  </si>
  <si>
    <t xml:space="preserve">PRIHODI POSLOVANJA </t>
  </si>
  <si>
    <t>PRIHODI OD PRODAJE NEFINANCIJSKE IMOVINE</t>
  </si>
  <si>
    <t>PRIMICI UKUPNO</t>
  </si>
  <si>
    <t>Rashodi poslovanja</t>
  </si>
  <si>
    <t>Rashodi za nefinancijsku imovinu</t>
  </si>
  <si>
    <t xml:space="preserve">Otplata  kredita i danih jamstava  </t>
  </si>
  <si>
    <t>RASHODI  UKUPNO</t>
  </si>
  <si>
    <t>Višak primitaka</t>
  </si>
  <si>
    <t xml:space="preserve">Izdaci za obveze iz prijašnjih godina iz razlike primitaka i izdataka  </t>
  </si>
  <si>
    <t>Proračunska rezerva iz viška primitaka i izdataka</t>
  </si>
  <si>
    <t>IZDACI UKUPNO</t>
  </si>
  <si>
    <t xml:space="preserve">                                            Članak 2.</t>
  </si>
  <si>
    <t>P L A N</t>
  </si>
  <si>
    <t>PRIMICI UKUPNO (6 + 7)</t>
  </si>
  <si>
    <t>Razred/Skupina</t>
  </si>
  <si>
    <t>Pod  skupina</t>
  </si>
  <si>
    <t>Odjeljak</t>
  </si>
  <si>
    <t>Naziv</t>
  </si>
  <si>
    <t>6</t>
  </si>
  <si>
    <t>Prihodi poslovanja</t>
  </si>
  <si>
    <t>61</t>
  </si>
  <si>
    <t>Prihodi od poreza</t>
  </si>
  <si>
    <t>611</t>
  </si>
  <si>
    <t>Porez i prirez na dohodak</t>
  </si>
  <si>
    <t>6111</t>
  </si>
  <si>
    <t>Porez i prirez na dohodak od nesamostalnog rada i samostalnih djelatnost</t>
  </si>
  <si>
    <t>6112</t>
  </si>
  <si>
    <t>Porez i prirez na dohodak od ostalih djelatnosti</t>
  </si>
  <si>
    <t>613</t>
  </si>
  <si>
    <t>Porezi na imovinu</t>
  </si>
  <si>
    <t>6131</t>
  </si>
  <si>
    <t>Stalni porezi na nepokretnu imovinu (zemlju, zgrade, kuće i ostalo)</t>
  </si>
  <si>
    <t>6134</t>
  </si>
  <si>
    <t>Povremeni porezi na imovinu (promet nekretnina i sl.)</t>
  </si>
  <si>
    <t>6135</t>
  </si>
  <si>
    <t>Ostali stalni porezi na imovinu</t>
  </si>
  <si>
    <t>614</t>
  </si>
  <si>
    <t>Porezi na robu i usluge</t>
  </si>
  <si>
    <t>6142</t>
  </si>
  <si>
    <t>Porez na promet alkoholnih i bezalkoholnih pića</t>
  </si>
  <si>
    <t>6145</t>
  </si>
  <si>
    <t>Porezi na tvrtku i na korištenje dobara ili izvođenje aktivnosti</t>
  </si>
  <si>
    <t>616</t>
  </si>
  <si>
    <t>Ostali prihodi od poreza</t>
  </si>
  <si>
    <t>63</t>
  </si>
  <si>
    <t>Potpore</t>
  </si>
  <si>
    <t>633</t>
  </si>
  <si>
    <t xml:space="preserve">Pomoći iz proračuna </t>
  </si>
  <si>
    <t>6331</t>
  </si>
  <si>
    <t xml:space="preserve">Tekuće pomoći iz proračuna - </t>
  </si>
  <si>
    <t>Kapitalne donacije - Min.reg. Razvoja; Min. turizma</t>
  </si>
  <si>
    <t>Prihodi od imovine</t>
  </si>
  <si>
    <t>641</t>
  </si>
  <si>
    <t>Prihodi od financijske imovine</t>
  </si>
  <si>
    <t>6411</t>
  </si>
  <si>
    <t xml:space="preserve">Prihodi od kamata za dane zajmove </t>
  </si>
  <si>
    <t>6412</t>
  </si>
  <si>
    <t>Prihodi od kamata po vrijednosnim papirima</t>
  </si>
  <si>
    <t>6414</t>
  </si>
  <si>
    <t>Prihodi od zateznih kamata</t>
  </si>
  <si>
    <t>6415</t>
  </si>
  <si>
    <t>Prihodi od pozitivnih tečajnih razlika</t>
  </si>
  <si>
    <t>6417</t>
  </si>
  <si>
    <t>Prihodi od dobiti trgovačkih društava, banaka i ostalih financijskih institucija po posebnim propisima</t>
  </si>
  <si>
    <t>Ostali prihodi od financijske imovine</t>
  </si>
  <si>
    <t>642</t>
  </si>
  <si>
    <t>Prihodi od nefinancijske imovine</t>
  </si>
  <si>
    <t>6421</t>
  </si>
  <si>
    <t xml:space="preserve">Naknade za koncesije </t>
  </si>
  <si>
    <t>6422</t>
  </si>
  <si>
    <t>Prihodi od zakupa i iznajmljivanja imovine</t>
  </si>
  <si>
    <t>6423</t>
  </si>
  <si>
    <t>Ostali prihodi od nefinancijske imovine</t>
  </si>
  <si>
    <t>65</t>
  </si>
  <si>
    <t>Prihodi od administrativnih pristojbi i po posebnim propisima</t>
  </si>
  <si>
    <t>651</t>
  </si>
  <si>
    <t>Administrativne (upravne) pristojbe</t>
  </si>
  <si>
    <t>6512</t>
  </si>
  <si>
    <t>6514</t>
  </si>
  <si>
    <t>Boravišna i ostale pristojbe</t>
  </si>
  <si>
    <t>652</t>
  </si>
  <si>
    <t>Prihodi po posebnim propisima</t>
  </si>
  <si>
    <t>6523</t>
  </si>
  <si>
    <t>Komunalni doprinosi i druge naknade utvrđene posebnim zakonom</t>
  </si>
  <si>
    <t>Komunalni doprinosi</t>
  </si>
  <si>
    <t>Komunalne naknade</t>
  </si>
  <si>
    <t>6525</t>
  </si>
  <si>
    <t>Mjesni samodoprinos</t>
  </si>
  <si>
    <t>6526</t>
  </si>
  <si>
    <t xml:space="preserve">Ostali nespomenuti prihodi </t>
  </si>
  <si>
    <t>66</t>
  </si>
  <si>
    <t>Ostali prihodi</t>
  </si>
  <si>
    <t>663</t>
  </si>
  <si>
    <t xml:space="preserve">Donacije od pravnih i fizičkih osoba izvan opće države </t>
  </si>
  <si>
    <t>6631</t>
  </si>
  <si>
    <t>Tekuće donacije</t>
  </si>
  <si>
    <t>6632</t>
  </si>
  <si>
    <t>Kapitalne donacije</t>
  </si>
  <si>
    <t>7</t>
  </si>
  <si>
    <t>Prihodi od prodaje nefinancijske imovine</t>
  </si>
  <si>
    <t>71</t>
  </si>
  <si>
    <t>Prihodi od prodaje neproizvedene imovine</t>
  </si>
  <si>
    <t>711</t>
  </si>
  <si>
    <t>Prihodi od prodaje materijalne imovine - prirodnih bogatstava</t>
  </si>
  <si>
    <t>7111</t>
  </si>
  <si>
    <t>Zemljište</t>
  </si>
  <si>
    <t>Građevinsko zemljište</t>
  </si>
  <si>
    <t>Ostala zemljišta</t>
  </si>
  <si>
    <t>Primici od financijske imovine i zaduživanja</t>
  </si>
  <si>
    <t>Primici od zaduživanja</t>
  </si>
  <si>
    <t>Primljeni zajmovi</t>
  </si>
  <si>
    <t>Primljeni zajmovi od banaka i institucija u javnom sektoru</t>
  </si>
  <si>
    <t>Primljeni zajmovi od HBOR-a</t>
  </si>
  <si>
    <t xml:space="preserve">Članak 1.                                      </t>
  </si>
  <si>
    <t>Prihodi/primici i izdaci/rashodi utvrđeni su u Računu prihoda i izdataka kako slijedi;</t>
  </si>
  <si>
    <t>Osn. račun</t>
  </si>
  <si>
    <t>3+4+5</t>
  </si>
  <si>
    <t>3</t>
  </si>
  <si>
    <t>31</t>
  </si>
  <si>
    <t>Rashodi za zaposlene</t>
  </si>
  <si>
    <t>311</t>
  </si>
  <si>
    <t>Plaće</t>
  </si>
  <si>
    <t>3111</t>
  </si>
  <si>
    <t>Plaće za redovan rad</t>
  </si>
  <si>
    <t>31111</t>
  </si>
  <si>
    <t>Plaće za zaposlene</t>
  </si>
  <si>
    <t>3112</t>
  </si>
  <si>
    <t>Plaće u naravi</t>
  </si>
  <si>
    <t>31126</t>
  </si>
  <si>
    <t>Dnevni obroci</t>
  </si>
  <si>
    <t>31129</t>
  </si>
  <si>
    <t>Ostale plaće u naravi</t>
  </si>
  <si>
    <t>3113</t>
  </si>
  <si>
    <t>Plaće za prekovremeni rad</t>
  </si>
  <si>
    <t>31131</t>
  </si>
  <si>
    <t>312</t>
  </si>
  <si>
    <t>Ostali rashodi za zaposlene</t>
  </si>
  <si>
    <t>3121</t>
  </si>
  <si>
    <t>31215</t>
  </si>
  <si>
    <t>Naknade za bolest, invalidnost i smrtni slučaj</t>
  </si>
  <si>
    <t>31219</t>
  </si>
  <si>
    <t>Ostali nenavedeni rashodi za zaposlene</t>
  </si>
  <si>
    <t>313</t>
  </si>
  <si>
    <t>Doprinosi na plaće</t>
  </si>
  <si>
    <t>3132</t>
  </si>
  <si>
    <t>Doprinosi za zdravstveno osiguranje</t>
  </si>
  <si>
    <t>3133</t>
  </si>
  <si>
    <t>Doprinosi za zapošljavanje</t>
  </si>
  <si>
    <t>32</t>
  </si>
  <si>
    <t>Materijalni rashodi</t>
  </si>
  <si>
    <t>321</t>
  </si>
  <si>
    <t>Naknade troškova zaposlenima</t>
  </si>
  <si>
    <t>3211</t>
  </si>
  <si>
    <t>Službena putovanja</t>
  </si>
  <si>
    <t>32111</t>
  </si>
  <si>
    <t>Dnevnice za službeni put u zemlji</t>
  </si>
  <si>
    <t>32112</t>
  </si>
  <si>
    <t>Dnevnice za službeni put u inozemstvu</t>
  </si>
  <si>
    <t>32113</t>
  </si>
  <si>
    <t>Naknade za smještaj na službenom putu u zemlji</t>
  </si>
  <si>
    <t>32114</t>
  </si>
  <si>
    <t>Naknade za smještaj na službenom putu u inozemstvu</t>
  </si>
  <si>
    <t>32115</t>
  </si>
  <si>
    <t>Naknade za prijevoz na službenom putu u zemlji</t>
  </si>
  <si>
    <t>32116</t>
  </si>
  <si>
    <t>Naknade za prijevoz na službenom putu u inozemstvu</t>
  </si>
  <si>
    <t>32119</t>
  </si>
  <si>
    <t>Ostali rashodi za službena putovanja</t>
  </si>
  <si>
    <t>3213</t>
  </si>
  <si>
    <t xml:space="preserve">Stručno usavršavanje zaposlenika </t>
  </si>
  <si>
    <t>32131</t>
  </si>
  <si>
    <t>Seminari, savjetovanja i simpoziji</t>
  </si>
  <si>
    <t>32132</t>
  </si>
  <si>
    <t>Tečajevi i stručni ispiti</t>
  </si>
  <si>
    <t>Rashodi za materijal i energiju</t>
  </si>
  <si>
    <t>3221</t>
  </si>
  <si>
    <t>Uredski materijal i ostali materijalni rashodi</t>
  </si>
  <si>
    <t>32211</t>
  </si>
  <si>
    <t>Uredski materijal</t>
  </si>
  <si>
    <t>32212</t>
  </si>
  <si>
    <t>Literatura (publikacije, časopisi, glasila, knjige i ostalo)</t>
  </si>
  <si>
    <t>32213</t>
  </si>
  <si>
    <t>Arhivski materijal</t>
  </si>
  <si>
    <t>32214</t>
  </si>
  <si>
    <t>Materijal i sredstva za čišćenje i održavanje</t>
  </si>
  <si>
    <t>32215</t>
  </si>
  <si>
    <t>Službena, radna i zaštitna odjeća i obuća</t>
  </si>
  <si>
    <t>32216</t>
  </si>
  <si>
    <t xml:space="preserve">Materijal za higijenske potrebe i njegu </t>
  </si>
  <si>
    <t>32219</t>
  </si>
  <si>
    <t>Ostali materijal za potrebe redovnog poslovanja</t>
  </si>
  <si>
    <t>3223</t>
  </si>
  <si>
    <t>Energija</t>
  </si>
  <si>
    <t>32231</t>
  </si>
  <si>
    <t>Električna energija</t>
  </si>
  <si>
    <t>32234</t>
  </si>
  <si>
    <t>Motorni benzin i dizel gorivo</t>
  </si>
  <si>
    <t>32239</t>
  </si>
  <si>
    <t>Ostali materijali za proizvodnju energije (ugljen, drva, teško ulje)</t>
  </si>
  <si>
    <t>3224</t>
  </si>
  <si>
    <t>Materijal i dijelovi za tekuće i invest. održavanje</t>
  </si>
  <si>
    <t>32241</t>
  </si>
  <si>
    <t>Materijal i dijelovi za tekuće i inveticijsko održavanje građevinskih objekata</t>
  </si>
  <si>
    <t>32242</t>
  </si>
  <si>
    <t>Materijal i dijelovi za tekuće i investicijsko održavanje postrojenja i opreme</t>
  </si>
  <si>
    <t>32243</t>
  </si>
  <si>
    <t>Materijal i dijelovi za održavanje prijevoznih sredstava</t>
  </si>
  <si>
    <t>32244</t>
  </si>
  <si>
    <t>Ostali materijal i dijelovi za tekuće i investicijsko održavanje</t>
  </si>
  <si>
    <t>3225</t>
  </si>
  <si>
    <t>Sitni inventar i auto gume</t>
  </si>
  <si>
    <t>32251</t>
  </si>
  <si>
    <t>Sitni inventar</t>
  </si>
  <si>
    <t>32252</t>
  </si>
  <si>
    <t>Auto gume</t>
  </si>
  <si>
    <t>323</t>
  </si>
  <si>
    <t>Rashodi za usluge</t>
  </si>
  <si>
    <t>3231</t>
  </si>
  <si>
    <t>Usluge telefona, pošte i prijevoza</t>
  </si>
  <si>
    <t>32311</t>
  </si>
  <si>
    <t>Usluge telefona, telefaksa</t>
  </si>
  <si>
    <t>32312</t>
  </si>
  <si>
    <t>Usluge interneta</t>
  </si>
  <si>
    <t>32313</t>
  </si>
  <si>
    <t>Poštarina (pisma, tiskanice i sl.)</t>
  </si>
  <si>
    <t>32314</t>
  </si>
  <si>
    <t>Rent-a-car i taxi prijevoz</t>
  </si>
  <si>
    <t>32319</t>
  </si>
  <si>
    <t>Ostale usluge za komunikaciju i prijevoz</t>
  </si>
  <si>
    <t>3232</t>
  </si>
  <si>
    <t>Usluge tekućeg i investicijskog održavanja</t>
  </si>
  <si>
    <t>32321</t>
  </si>
  <si>
    <t>Usluge tekućeg i investicijskog održavanja građevinskih objekata</t>
  </si>
  <si>
    <t>32322</t>
  </si>
  <si>
    <t>Usluge tekućeg i investicijskog održavanja postrojenja i opreme</t>
  </si>
  <si>
    <t>32323</t>
  </si>
  <si>
    <t>Usluge tekućeg i investicijskog održavanja prijevoznih sredstava</t>
  </si>
  <si>
    <t>32329</t>
  </si>
  <si>
    <t>Ostale usluge tekućeg i investicijskog održavanja</t>
  </si>
  <si>
    <t>3233</t>
  </si>
  <si>
    <t>Usluge promidžbe i informiranja</t>
  </si>
  <si>
    <t>32331</t>
  </si>
  <si>
    <t>Elektronski mediji</t>
  </si>
  <si>
    <t>32332</t>
  </si>
  <si>
    <t>Tisak</t>
  </si>
  <si>
    <t>32333</t>
  </si>
  <si>
    <t>Izložbeni prostor na sajmu</t>
  </si>
  <si>
    <t>32334</t>
  </si>
  <si>
    <t>Promidžbeni materijali</t>
  </si>
  <si>
    <t>32339</t>
  </si>
  <si>
    <t>Ostale usluge promidžbe i informiranja</t>
  </si>
  <si>
    <t>3234</t>
  </si>
  <si>
    <t>Komunalne usluge</t>
  </si>
  <si>
    <t>32341</t>
  </si>
  <si>
    <t>Opskrba vodom</t>
  </si>
  <si>
    <t>32342</t>
  </si>
  <si>
    <t>Iznošenje i odvoz smeća</t>
  </si>
  <si>
    <t>32343</t>
  </si>
  <si>
    <t>Deratizacija i dezinsekcija</t>
  </si>
  <si>
    <t>32349</t>
  </si>
  <si>
    <t>Ostale komunalne usluge</t>
  </si>
  <si>
    <t>Najamnina i leasing</t>
  </si>
  <si>
    <t>3237</t>
  </si>
  <si>
    <t>Intelektualne i osobne usluge</t>
  </si>
  <si>
    <t>32371</t>
  </si>
  <si>
    <t>Autorski honorari</t>
  </si>
  <si>
    <t>32372</t>
  </si>
  <si>
    <t>Ugovori o djelu</t>
  </si>
  <si>
    <t>32373</t>
  </si>
  <si>
    <t>Usluge odvjetnika i pravnog savjetovanja</t>
  </si>
  <si>
    <t>32374</t>
  </si>
  <si>
    <t>Revizorske usluge</t>
  </si>
  <si>
    <t>32375</t>
  </si>
  <si>
    <t>32376</t>
  </si>
  <si>
    <t>Usluge vještačenja</t>
  </si>
  <si>
    <t>32379</t>
  </si>
  <si>
    <t>Ostale intelektualne usluge</t>
  </si>
  <si>
    <t>3238</t>
  </si>
  <si>
    <t>Računalne usluge</t>
  </si>
  <si>
    <t>32381</t>
  </si>
  <si>
    <t>Usluge ažuriranja računalnih baza</t>
  </si>
  <si>
    <t>32382</t>
  </si>
  <si>
    <t>Usluge razvoja software-a</t>
  </si>
  <si>
    <t>32389</t>
  </si>
  <si>
    <t>Ostale računalne usluge</t>
  </si>
  <si>
    <t>3239</t>
  </si>
  <si>
    <t>Ostale usluge</t>
  </si>
  <si>
    <t>32391</t>
  </si>
  <si>
    <t>Grafičke i tiskarske usluge, usluge kopiranja i uvezivanja i slično</t>
  </si>
  <si>
    <t>32392</t>
  </si>
  <si>
    <t>Film i izrada fotografija</t>
  </si>
  <si>
    <t>32393</t>
  </si>
  <si>
    <t>Uređenje prostora</t>
  </si>
  <si>
    <t>32394</t>
  </si>
  <si>
    <t>Usluge pri registraciji prijevoznih sredstava</t>
  </si>
  <si>
    <t>32399</t>
  </si>
  <si>
    <t>329</t>
  </si>
  <si>
    <t>Ostali nespomenuti rashodi poslovanja</t>
  </si>
  <si>
    <t>3291</t>
  </si>
  <si>
    <t>Naknade za rad predstavničkih izvršnih tijela, povjerenstva i sl.</t>
  </si>
  <si>
    <t>32911</t>
  </si>
  <si>
    <t xml:space="preserve">Naknade članovima predstavničkih i izvršnih tijela </t>
  </si>
  <si>
    <t>32912</t>
  </si>
  <si>
    <t>Naknade članovima povjerenstava</t>
  </si>
  <si>
    <t>32919</t>
  </si>
  <si>
    <t>Ostale slične naknade za rad</t>
  </si>
  <si>
    <t>3292</t>
  </si>
  <si>
    <t>Premije osiguranja</t>
  </si>
  <si>
    <t>32921</t>
  </si>
  <si>
    <t>Premije osiguranja prijevoznih sredstava</t>
  </si>
  <si>
    <t>32922</t>
  </si>
  <si>
    <t>Premije osiguranja ostale imovine</t>
  </si>
  <si>
    <t>32923</t>
  </si>
  <si>
    <t>Premije osiguranja zaposlenih</t>
  </si>
  <si>
    <t>3293</t>
  </si>
  <si>
    <t>Reprezentacija</t>
  </si>
  <si>
    <t>32931</t>
  </si>
  <si>
    <t>3294</t>
  </si>
  <si>
    <t>Članarine</t>
  </si>
  <si>
    <t>32941</t>
  </si>
  <si>
    <t>Tuzemne članarine</t>
  </si>
  <si>
    <t>32942</t>
  </si>
  <si>
    <t>Međunarodne članarine</t>
  </si>
  <si>
    <t>3299</t>
  </si>
  <si>
    <t>32999</t>
  </si>
  <si>
    <t>34</t>
  </si>
  <si>
    <t>Financijski rashodi</t>
  </si>
  <si>
    <t>341</t>
  </si>
  <si>
    <t>Kamate za izdane vrijednosne papire</t>
  </si>
  <si>
    <t>34132</t>
  </si>
  <si>
    <t>Kamate za izdane obveznice u inozemstvu</t>
  </si>
  <si>
    <t>3419</t>
  </si>
  <si>
    <t>34191</t>
  </si>
  <si>
    <t>34192</t>
  </si>
  <si>
    <t>342</t>
  </si>
  <si>
    <t>3422</t>
  </si>
  <si>
    <t>34221</t>
  </si>
  <si>
    <t>3424</t>
  </si>
  <si>
    <t>34241</t>
  </si>
  <si>
    <t>343</t>
  </si>
  <si>
    <t>Ostali financijski rashodi</t>
  </si>
  <si>
    <t>3431</t>
  </si>
  <si>
    <t>Bankarske usluge i usluge platnog prometa</t>
  </si>
  <si>
    <t>34311</t>
  </si>
  <si>
    <t>Usluge banaka</t>
  </si>
  <si>
    <t>34312</t>
  </si>
  <si>
    <t>Usluge platnog prometa</t>
  </si>
  <si>
    <t>3434</t>
  </si>
  <si>
    <t>Ostali nespomenuti financijski rashodi</t>
  </si>
  <si>
    <t>34349</t>
  </si>
  <si>
    <t>35</t>
  </si>
  <si>
    <t>Subvencije</t>
  </si>
  <si>
    <t>3512</t>
  </si>
  <si>
    <t>Subvencije trgovačkim društvima i ustanovama u javnom sektoru- smeće i sl.</t>
  </si>
  <si>
    <t>37</t>
  </si>
  <si>
    <t>Naknade građanima i kućanstvima</t>
  </si>
  <si>
    <t>372</t>
  </si>
  <si>
    <t>Ostale naknade građanima i kućanstvima iz proračuna</t>
  </si>
  <si>
    <t>3721</t>
  </si>
  <si>
    <t>Naknade građanima i kućanstvima u novcu</t>
  </si>
  <si>
    <t>37212</t>
  </si>
  <si>
    <t>Pomoć obiteljima i kućanstvima</t>
  </si>
  <si>
    <t>37215</t>
  </si>
  <si>
    <t>37219</t>
  </si>
  <si>
    <t>Ostale naknade iz proračuna u novcu</t>
  </si>
  <si>
    <t>3722</t>
  </si>
  <si>
    <t>Naknade građanima i kućanstvima u naravi</t>
  </si>
  <si>
    <t>38</t>
  </si>
  <si>
    <t>Ostali rashodi</t>
  </si>
  <si>
    <t>381</t>
  </si>
  <si>
    <t>3811</t>
  </si>
  <si>
    <t>Tekuće donacije u novcu</t>
  </si>
  <si>
    <t>38112</t>
  </si>
  <si>
    <t>Tekuće donacije vjerskim zajednicama</t>
  </si>
  <si>
    <t>38114</t>
  </si>
  <si>
    <t>38115</t>
  </si>
  <si>
    <t>38116</t>
  </si>
  <si>
    <t>38117</t>
  </si>
  <si>
    <t>38118</t>
  </si>
  <si>
    <t>38119</t>
  </si>
  <si>
    <t>382</t>
  </si>
  <si>
    <t>Kapitalne donacije trgov.društvima</t>
  </si>
  <si>
    <t>383</t>
  </si>
  <si>
    <t>Kazne, penali i naknade štete</t>
  </si>
  <si>
    <t>3831</t>
  </si>
  <si>
    <t>Naknade šteta pravnim i fizičkim osobama</t>
  </si>
  <si>
    <t>38319</t>
  </si>
  <si>
    <t>Ostale naknade šteta pravnim i fizičkim osobama</t>
  </si>
  <si>
    <t>384</t>
  </si>
  <si>
    <t>Rashodi iz proteklih godina</t>
  </si>
  <si>
    <t>3842</t>
  </si>
  <si>
    <t>Ostali rashodi iz proteklih godina</t>
  </si>
  <si>
    <t>38421</t>
  </si>
  <si>
    <t>RASHODI ZA NABAVU NEFINANCIJSKE IMOVINE</t>
  </si>
  <si>
    <t>Rashodi za nabavu neproizvedene imovine</t>
  </si>
  <si>
    <t>Materijalna imovina - prirodna bogatstva</t>
  </si>
  <si>
    <t>Poljoprivredno zemljište</t>
  </si>
  <si>
    <t>Ostala prirodna materijalna imovina</t>
  </si>
  <si>
    <t>412</t>
  </si>
  <si>
    <t>Nematerijalna imovina</t>
  </si>
  <si>
    <t>4122</t>
  </si>
  <si>
    <t>Koncesije</t>
  </si>
  <si>
    <t>41221</t>
  </si>
  <si>
    <t>4126</t>
  </si>
  <si>
    <t>Ostala nematerijalna imovina</t>
  </si>
  <si>
    <t>41261</t>
  </si>
  <si>
    <t xml:space="preserve">Ostala nematerijalna imovina </t>
  </si>
  <si>
    <t>42</t>
  </si>
  <si>
    <t>Rashodi za nabavu proizvedene dugotrajne imovine</t>
  </si>
  <si>
    <t>421</t>
  </si>
  <si>
    <t>Građevinski objekti</t>
  </si>
  <si>
    <t>4211</t>
  </si>
  <si>
    <t>Stambeni objekti</t>
  </si>
  <si>
    <t>42111</t>
  </si>
  <si>
    <t>Stambeni objekti za zaposlene</t>
  </si>
  <si>
    <t>42112</t>
  </si>
  <si>
    <t>Stambeni objekti za socijalne skupine građana</t>
  </si>
  <si>
    <t>42119</t>
  </si>
  <si>
    <t>Ostali stambeni objekti</t>
  </si>
  <si>
    <t>4212</t>
  </si>
  <si>
    <t>Poslovni objekti</t>
  </si>
  <si>
    <t>42121</t>
  </si>
  <si>
    <t>Uredski objekti</t>
  </si>
  <si>
    <t>42122</t>
  </si>
  <si>
    <t>Objekti za socijalnu skrb</t>
  </si>
  <si>
    <t>42123</t>
  </si>
  <si>
    <t>Zgrade znanstvenih i obrazovnih institucija (fakulteti, škole, vrtići i slično)</t>
  </si>
  <si>
    <t>42124</t>
  </si>
  <si>
    <t>Zgrade kulturnih institucija (kazališta, muzeji, galerije, domovi kulture, knjižnice i slično)</t>
  </si>
  <si>
    <t>42125</t>
  </si>
  <si>
    <t>Restorani, odmarališta i ostali ugostiteljski objekti</t>
  </si>
  <si>
    <t>42126</t>
  </si>
  <si>
    <t>Sportske dvorane,rekreacijski objekti, igrališta</t>
  </si>
  <si>
    <t>42127</t>
  </si>
  <si>
    <t>42129</t>
  </si>
  <si>
    <t>4213</t>
  </si>
  <si>
    <t>Ceste, željeznice i slični građevinski objekti</t>
  </si>
  <si>
    <t>42131</t>
  </si>
  <si>
    <t>42132</t>
  </si>
  <si>
    <t>42133</t>
  </si>
  <si>
    <t>Zrakoplovne piste</t>
  </si>
  <si>
    <t>42134</t>
  </si>
  <si>
    <t>42139</t>
  </si>
  <si>
    <t>Ostali slični prometni objekti</t>
  </si>
  <si>
    <t>4214</t>
  </si>
  <si>
    <t>Ostali građevinski objekti</t>
  </si>
  <si>
    <t>42141</t>
  </si>
  <si>
    <t>Plinovod, vodovod, kanalizacija</t>
  </si>
  <si>
    <t>42142</t>
  </si>
  <si>
    <t>Kanali i luke</t>
  </si>
  <si>
    <t>42143</t>
  </si>
  <si>
    <t>Iskopi, rudnici i ostali objekti za eksploataciju rudnog bogatstva</t>
  </si>
  <si>
    <t>42144</t>
  </si>
  <si>
    <t>42145</t>
  </si>
  <si>
    <t>Sportski i rekreacijski tereni</t>
  </si>
  <si>
    <t>42146</t>
  </si>
  <si>
    <t>42149</t>
  </si>
  <si>
    <t>422</t>
  </si>
  <si>
    <t>Postrojenja i oprema</t>
  </si>
  <si>
    <t>4221</t>
  </si>
  <si>
    <t>Uredska oprema i namještaj</t>
  </si>
  <si>
    <t>42211</t>
  </si>
  <si>
    <t>Računala i računalna oprema</t>
  </si>
  <si>
    <t>42212</t>
  </si>
  <si>
    <t>Uredski namještaj</t>
  </si>
  <si>
    <t>42219</t>
  </si>
  <si>
    <t>Ostala uredska oprema</t>
  </si>
  <si>
    <t>4222</t>
  </si>
  <si>
    <t>Komunikacijska oprema</t>
  </si>
  <si>
    <t>42221</t>
  </si>
  <si>
    <t>Radio i TV prijemnici</t>
  </si>
  <si>
    <t>42222</t>
  </si>
  <si>
    <t>Telefoni i ostali komunikacijski uređaji</t>
  </si>
  <si>
    <t>42223</t>
  </si>
  <si>
    <t>Telefonske i telegrafske centrale s pripadajućim instalacijama</t>
  </si>
  <si>
    <t>42229</t>
  </si>
  <si>
    <t>Ostala komunikacijska oprema</t>
  </si>
  <si>
    <t>42231</t>
  </si>
  <si>
    <t>Oprema za grijanje, ventilaciju i hlađenje</t>
  </si>
  <si>
    <t>42232</t>
  </si>
  <si>
    <t>Oprema za održavanje prostorija</t>
  </si>
  <si>
    <t>42233</t>
  </si>
  <si>
    <t>Oprema za protupožarnu zaštitu (osim vozila)</t>
  </si>
  <si>
    <t>42234</t>
  </si>
  <si>
    <t>Oprema za civilnu zaštitu</t>
  </si>
  <si>
    <t>42235</t>
  </si>
  <si>
    <t>Policijska oprema</t>
  </si>
  <si>
    <t>42239</t>
  </si>
  <si>
    <t>Ostala oprema za održavanje i zaštitu</t>
  </si>
  <si>
    <t>42259</t>
  </si>
  <si>
    <t>Ostali instrumenti, uređaji i strojevi</t>
  </si>
  <si>
    <t>4226</t>
  </si>
  <si>
    <t>Sportska i glazbena oprema</t>
  </si>
  <si>
    <t>42261</t>
  </si>
  <si>
    <t>Sportska oprema</t>
  </si>
  <si>
    <t>42262</t>
  </si>
  <si>
    <t>Glazbeni instrumenti i oprema</t>
  </si>
  <si>
    <t>4227</t>
  </si>
  <si>
    <t>Uređaji, strojevi i oprema za ostale namjene</t>
  </si>
  <si>
    <t>42271</t>
  </si>
  <si>
    <t>Uređaji</t>
  </si>
  <si>
    <t>42272</t>
  </si>
  <si>
    <t>Strojevi</t>
  </si>
  <si>
    <t>42273</t>
  </si>
  <si>
    <t>Oprema</t>
  </si>
  <si>
    <t>423</t>
  </si>
  <si>
    <t>Prijevozna sredstva</t>
  </si>
  <si>
    <t>4231</t>
  </si>
  <si>
    <t>Prijevozna sredstva u cestovnom prometu</t>
  </si>
  <si>
    <t>42311</t>
  </si>
  <si>
    <t>Osobni automobili</t>
  </si>
  <si>
    <t>Ostala prijevozna sredstva</t>
  </si>
  <si>
    <t>Nematerijalna proizvedena imovina</t>
  </si>
  <si>
    <t>Izdaci za otplatu glavnice primljenih zajmova</t>
  </si>
  <si>
    <t>Otplata glavnice primljenih zajmova</t>
  </si>
  <si>
    <t>Vlastiti izvori</t>
  </si>
  <si>
    <t>Rezultat poslovanja</t>
  </si>
  <si>
    <t>Višak /manjak prihoda</t>
  </si>
  <si>
    <t>UKUPNO RASHODI/ IZDACI</t>
  </si>
  <si>
    <t>Šime Jurišić</t>
  </si>
  <si>
    <t>OPĆINSKO VIJEĆE OPĆINE POVLJANA</t>
  </si>
  <si>
    <t>Predsjednik Općinskog vijeća</t>
  </si>
  <si>
    <t>Mostovi i tuneli</t>
  </si>
  <si>
    <t>Energetski i komunikacijski vodovi</t>
  </si>
  <si>
    <t>Oprema za održavanje i zaštitu</t>
  </si>
  <si>
    <t xml:space="preserve"> PLAN PRORAČUNA  OPĆINE POVLJANA ZA 2020. godinu</t>
  </si>
  <si>
    <t>PLAN ZA 2020.</t>
  </si>
  <si>
    <t>Općinske pristojbe i naknade</t>
  </si>
  <si>
    <t>PLAN 2020.</t>
  </si>
  <si>
    <t>Naknada za dječji doplatak</t>
  </si>
  <si>
    <t>Pomoći osobama s invaliditetom</t>
  </si>
  <si>
    <t>Naknade za mirovine i dodatke</t>
  </si>
  <si>
    <t>Stipendije i školarine</t>
  </si>
  <si>
    <t>Porodiljne naknade i oprema za novorođenčad</t>
  </si>
  <si>
    <t>Pomoć nezaposlenim osobama</t>
  </si>
  <si>
    <t>Pomoć i njega u kući</t>
  </si>
  <si>
    <t>Stanovanje</t>
  </si>
  <si>
    <t>Ostale naknade iz proračuna u naravi</t>
  </si>
  <si>
    <t>Geodetsko-katastarske usluge  (nerazvrstane ceste)  i i sl.</t>
  </si>
  <si>
    <t>Ostale nespomenute usluge (protokol, vijenci,..)</t>
  </si>
  <si>
    <t>Kmt za ostale vrijednosne papire u zemlji</t>
  </si>
  <si>
    <t>Kmt za ostale vrijednosne papire</t>
  </si>
  <si>
    <t>Kmt za ostale vrijednosne papire u inozemstvu</t>
  </si>
  <si>
    <t>Kmt za primljene zajmove</t>
  </si>
  <si>
    <t>Kmt za primljene zajmove od banaka i ostalih financijskih institucija u javnom sektoru</t>
  </si>
  <si>
    <t>Kmt  od ostalih trgovačkih društava</t>
  </si>
  <si>
    <t>Kmt  od ostalih tuzemnih trgovačkih društava</t>
  </si>
  <si>
    <t>Tekuće donacije dječji vrtić</t>
  </si>
  <si>
    <t>Tekuće donacije klapa</t>
  </si>
  <si>
    <t>Tekuće donacije zakladama</t>
  </si>
  <si>
    <t>Tekuće donacije građanima i kućanstvima</t>
  </si>
  <si>
    <t>Tekuće donacije humanitarnim organizacijama</t>
  </si>
  <si>
    <t>Tek.donacije sportskim društvima (BK Povljana, NK ''M.A.M'' Povljana</t>
  </si>
  <si>
    <t>Ostale tekuće donacije (DVD ''Sv. Martin'' Povljana)</t>
  </si>
  <si>
    <t>Tek. donacije TZ Povljana</t>
  </si>
  <si>
    <t>Tek. donacije (unapređenje sustava zaštite)</t>
  </si>
  <si>
    <t>Tek. donacije- kultura, obrazovanje</t>
  </si>
  <si>
    <t>Kapitalne donacije vjerskim zajednicama</t>
  </si>
  <si>
    <t>Kap. donacije humanitarnim organizacijama</t>
  </si>
  <si>
    <t>Kap. donacije nac. zajednicama i manjinama</t>
  </si>
  <si>
    <t>Kap. donacije sportskim društvima</t>
  </si>
  <si>
    <t>Kap. donacije udrugama i pol. strankama</t>
  </si>
  <si>
    <t>Naknada za štete uzrokovane prirodnim katastrofama</t>
  </si>
  <si>
    <t>Ostali rashodi iz proteklih godina (DV''Povljanski tići''</t>
  </si>
  <si>
    <t>Javna rasvjeta</t>
  </si>
  <si>
    <t>Ostali poslovni građevinski objekti - Lovački dom, Vinogradarski dom  i sl.</t>
  </si>
  <si>
    <t>Spomenici (povijesni, kulturni , groblje, ...)</t>
  </si>
  <si>
    <t>Tekuće donacije u naravi (JVP ''Pag'')</t>
  </si>
  <si>
    <t>Tvorničke hale, skladišta, silosi, garaže i sl.</t>
  </si>
  <si>
    <t>Željeznice</t>
  </si>
  <si>
    <t>Ceste (nerazvrstane)</t>
  </si>
  <si>
    <t>Ostali nespomenuti građevinski objekti (uređenje trgova,…)</t>
  </si>
  <si>
    <t>Projektna dokumentacija, literalna djela, …</t>
  </si>
  <si>
    <t>Dokumenti prostornog uređenja, prostorni planovi, ...</t>
  </si>
  <si>
    <t>Ostala nematerijalna proizvedena imovina</t>
  </si>
  <si>
    <t>Ovaj Plan Proračuna općine Povljana stupa na snagu danom donošenja, a primjenjivat će se od 01. siječnja 2020. godine te će se objaviti u ''Službenom glasniku Zadarske županije''.</t>
  </si>
  <si>
    <t>Klasa: 400-01/19-01/17</t>
  </si>
  <si>
    <t>Urudžbeni broj: 2198/25-40-19-1</t>
  </si>
  <si>
    <t>Na temelju članka 39. st. 1. Zakona o proračunu (NN 87/08, 136/12 i 15/15)  i članka 30.  Statuta općine Povljana (''Službeni glasnik Zadarske županije'' br. 14/17), Općinsko vijeće općine Povljana na svojoj  23. sjednici oodržanoj dana 29. studenog 2019. godine donosi</t>
  </si>
  <si>
    <t>Povljana, 29. studenog 2019. godine</t>
  </si>
  <si>
    <t>Otplata  danih jamstava (Vodovod Povljana d.o.o.)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</si>
</sst>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_-* #,##0.00\ [$kn-41A]_-;\-* #,##0.00\ [$kn-41A]_-;_-* &quot;-&quot;??\ [$kn-41A]_-;_-@_-"/>
  </numFmts>
  <fonts count="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1" xfId="0" applyFont="1" applyBorder="1"/>
    <xf numFmtId="0" fontId="0" fillId="0" borderId="1" xfId="0" applyBorder="1"/>
    <xf numFmtId="0" fontId="4" fillId="0" borderId="0" xfId="0" applyFont="1" applyBorder="1" applyAlignment="1">
      <alignment horizontal="left"/>
    </xf>
    <xf numFmtId="164" fontId="4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0" fontId="0" fillId="2" borderId="1" xfId="0" applyFill="1" applyBorder="1"/>
    <xf numFmtId="0" fontId="2" fillId="0" borderId="1" xfId="0" applyFont="1" applyBorder="1" applyAlignment="1">
      <alignment horizontal="left"/>
    </xf>
    <xf numFmtId="0" fontId="6" fillId="0" borderId="1" xfId="1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/>
    </xf>
    <xf numFmtId="0" fontId="0" fillId="2" borderId="0" xfId="0" applyFill="1"/>
    <xf numFmtId="0" fontId="0" fillId="2" borderId="1" xfId="0" applyFill="1" applyBorder="1" applyAlignment="1">
      <alignment horizontal="left"/>
    </xf>
    <xf numFmtId="0" fontId="3" fillId="2" borderId="0" xfId="0" applyFont="1" applyFill="1"/>
    <xf numFmtId="0" fontId="3" fillId="0" borderId="1" xfId="0" applyFont="1" applyBorder="1" applyAlignment="1"/>
    <xf numFmtId="0" fontId="0" fillId="0" borderId="1" xfId="0" applyBorder="1" applyAlignment="1"/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left" wrapText="1"/>
    </xf>
    <xf numFmtId="0" fontId="6" fillId="2" borderId="1" xfId="1" applyNumberFormat="1" applyFont="1" applyFill="1" applyBorder="1" applyAlignment="1">
      <alignment horizontal="left" wrapText="1"/>
    </xf>
    <xf numFmtId="0" fontId="6" fillId="2" borderId="1" xfId="2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3" fillId="3" borderId="1" xfId="0" applyFont="1" applyFill="1" applyBorder="1"/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164" fontId="3" fillId="2" borderId="2" xfId="0" applyNumberFormat="1" applyFont="1" applyFill="1" applyBorder="1" applyAlignment="1">
      <alignment horizontal="right"/>
    </xf>
    <xf numFmtId="164" fontId="3" fillId="2" borderId="4" xfId="0" applyNumberFormat="1" applyFont="1" applyFill="1" applyBorder="1" applyAlignment="1">
      <alignment horizontal="right"/>
    </xf>
    <xf numFmtId="0" fontId="3" fillId="0" borderId="0" xfId="0" applyFont="1"/>
    <xf numFmtId="0" fontId="3" fillId="0" borderId="0" xfId="0" applyFont="1" applyAlignme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3" fontId="5" fillId="2" borderId="2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164" fontId="3" fillId="0" borderId="1" xfId="0" applyNumberFormat="1" applyFont="1" applyBorder="1" applyAlignment="1"/>
    <xf numFmtId="164" fontId="3" fillId="0" borderId="1" xfId="0" applyNumberFormat="1" applyFont="1" applyFill="1" applyBorder="1" applyAlignment="1"/>
    <xf numFmtId="164" fontId="3" fillId="3" borderId="1" xfId="0" applyNumberFormat="1" applyFont="1" applyFill="1" applyBorder="1" applyAlignment="1">
      <alignment horizontal="right"/>
    </xf>
    <xf numFmtId="164" fontId="3" fillId="0" borderId="2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2" xfId="0" applyNumberFormat="1" applyFont="1" applyBorder="1" applyAlignment="1"/>
    <xf numFmtId="164" fontId="3" fillId="0" borderId="4" xfId="0" applyNumberFormat="1" applyFont="1" applyBorder="1" applyAlignment="1"/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/>
    </xf>
    <xf numFmtId="3" fontId="5" fillId="2" borderId="8" xfId="0" applyNumberFormat="1" applyFont="1" applyFill="1" applyBorder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165" fontId="3" fillId="2" borderId="2" xfId="0" applyNumberFormat="1" applyFont="1" applyFill="1" applyBorder="1" applyAlignment="1">
      <alignment horizontal="left" indent="3"/>
    </xf>
    <xf numFmtId="165" fontId="3" fillId="2" borderId="4" xfId="0" applyNumberFormat="1" applyFont="1" applyFill="1" applyBorder="1" applyAlignment="1">
      <alignment horizontal="left" indent="3"/>
    </xf>
    <xf numFmtId="165" fontId="3" fillId="0" borderId="2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0" borderId="1" xfId="0" applyFont="1" applyBorder="1" applyAlignment="1"/>
    <xf numFmtId="0" fontId="3" fillId="2" borderId="2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right"/>
    </xf>
    <xf numFmtId="164" fontId="4" fillId="2" borderId="4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3">
    <cellStyle name="Normalno" xfId="0" builtinId="0"/>
    <cellStyle name="Obično_List4" xfId="1" xr:uid="{00000000-0005-0000-0000-000001000000}"/>
    <cellStyle name="Obično_List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6"/>
  <sheetViews>
    <sheetView tabSelected="1" topLeftCell="A409" workbookViewId="0">
      <selection activeCell="L431" sqref="L431"/>
    </sheetView>
  </sheetViews>
  <sheetFormatPr defaultRowHeight="15" x14ac:dyDescent="0.25"/>
  <cols>
    <col min="1" max="1" width="6.7109375" customWidth="1"/>
    <col min="2" max="3" width="8.140625" customWidth="1"/>
    <col min="5" max="5" width="10.140625" bestFit="1" customWidth="1"/>
    <col min="7" max="7" width="16" customWidth="1"/>
  </cols>
  <sheetData>
    <row r="1" spans="1:9" ht="15.75" customHeight="1" x14ac:dyDescent="0.25">
      <c r="A1" s="134" t="s">
        <v>581</v>
      </c>
      <c r="B1" s="134"/>
      <c r="C1" s="134"/>
      <c r="D1" s="134"/>
      <c r="E1" s="134"/>
      <c r="F1" s="134"/>
      <c r="G1" s="134"/>
      <c r="H1" s="134"/>
      <c r="I1" s="134"/>
    </row>
    <row r="2" spans="1:9" ht="15" customHeight="1" x14ac:dyDescent="0.25">
      <c r="A2" s="134"/>
      <c r="B2" s="134"/>
      <c r="C2" s="134"/>
      <c r="D2" s="134"/>
      <c r="E2" s="134"/>
      <c r="F2" s="134"/>
      <c r="G2" s="134"/>
      <c r="H2" s="134"/>
      <c r="I2" s="134"/>
    </row>
    <row r="3" spans="1:9" ht="24.75" customHeight="1" x14ac:dyDescent="0.25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5.75" x14ac:dyDescent="0.25">
      <c r="A4" s="11"/>
      <c r="B4" s="11"/>
      <c r="C4" s="11"/>
      <c r="D4" s="11"/>
      <c r="E4" s="11"/>
      <c r="F4" s="11"/>
      <c r="G4" s="11"/>
      <c r="H4" s="11"/>
      <c r="I4" s="11"/>
    </row>
    <row r="5" spans="1:9" ht="15.75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.75" x14ac:dyDescent="0.25">
      <c r="A6" s="132" t="s">
        <v>528</v>
      </c>
      <c r="B6" s="132"/>
      <c r="C6" s="132"/>
      <c r="D6" s="132"/>
      <c r="E6" s="132"/>
      <c r="F6" s="132"/>
      <c r="G6" s="132"/>
      <c r="H6" s="132"/>
      <c r="I6" s="132"/>
    </row>
    <row r="7" spans="1:9" ht="15.75" x14ac:dyDescent="0.25">
      <c r="A7" s="1"/>
      <c r="B7" s="2"/>
      <c r="C7" s="2"/>
      <c r="D7" s="2"/>
      <c r="E7" s="2"/>
      <c r="F7" s="2"/>
      <c r="G7" s="2"/>
      <c r="H7" s="1"/>
      <c r="I7" s="1"/>
    </row>
    <row r="8" spans="1:9" ht="15.75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ht="31.5" customHeight="1" x14ac:dyDescent="0.25">
      <c r="A9" s="130" t="s">
        <v>0</v>
      </c>
      <c r="B9" s="130"/>
      <c r="C9" s="131" t="s">
        <v>116</v>
      </c>
      <c r="D9" s="131"/>
      <c r="E9" s="131"/>
      <c r="F9" s="131"/>
      <c r="G9" s="131"/>
      <c r="H9" s="131"/>
      <c r="I9" s="131"/>
    </row>
    <row r="10" spans="1:9" ht="15.75" x14ac:dyDescent="0.25">
      <c r="A10" s="1"/>
      <c r="B10" s="59" t="s">
        <v>1</v>
      </c>
      <c r="C10" s="59"/>
      <c r="D10" s="59"/>
      <c r="E10" s="59"/>
      <c r="F10" s="59"/>
      <c r="G10" s="59"/>
      <c r="H10" s="59"/>
      <c r="I10" s="59"/>
    </row>
    <row r="11" spans="1:9" ht="15.75" x14ac:dyDescent="0.25">
      <c r="A11" s="1"/>
      <c r="B11" s="4"/>
      <c r="C11" s="4"/>
      <c r="D11" s="4"/>
      <c r="E11" s="4"/>
      <c r="F11" s="4"/>
      <c r="G11" s="4"/>
      <c r="H11" s="4"/>
      <c r="I11" s="4"/>
    </row>
    <row r="12" spans="1:9" ht="15.75" x14ac:dyDescent="0.25">
      <c r="A12" s="1"/>
      <c r="B12" s="1"/>
      <c r="D12" s="1"/>
      <c r="F12" s="1"/>
      <c r="G12" s="1"/>
      <c r="H12" s="132" t="s">
        <v>529</v>
      </c>
      <c r="I12" s="132"/>
    </row>
    <row r="13" spans="1:9" ht="15.75" x14ac:dyDescent="0.25">
      <c r="A13" s="1"/>
      <c r="B13" s="133" t="s">
        <v>2</v>
      </c>
      <c r="C13" s="133"/>
      <c r="D13" s="133"/>
      <c r="E13" s="133"/>
      <c r="F13" s="133"/>
      <c r="G13" s="133"/>
      <c r="H13" s="133"/>
      <c r="I13" s="133"/>
    </row>
    <row r="14" spans="1:9" ht="15.75" x14ac:dyDescent="0.25">
      <c r="A14" s="1"/>
      <c r="B14" s="84" t="s">
        <v>3</v>
      </c>
      <c r="C14" s="85"/>
      <c r="D14" s="85"/>
      <c r="E14" s="85"/>
      <c r="F14" s="85"/>
      <c r="G14" s="86"/>
      <c r="H14" s="62">
        <v>9775000</v>
      </c>
      <c r="I14" s="63"/>
    </row>
    <row r="15" spans="1:9" ht="15.75" x14ac:dyDescent="0.25">
      <c r="A15" s="1"/>
      <c r="B15" s="5" t="s">
        <v>4</v>
      </c>
      <c r="C15" s="5"/>
      <c r="D15" s="6"/>
      <c r="E15" s="6"/>
      <c r="F15" s="5"/>
      <c r="G15" s="5"/>
      <c r="H15" s="62">
        <v>500000</v>
      </c>
      <c r="I15" s="63"/>
    </row>
    <row r="16" spans="1:9" ht="15.75" x14ac:dyDescent="0.25">
      <c r="A16" s="1"/>
      <c r="B16" s="127" t="s">
        <v>5</v>
      </c>
      <c r="C16" s="128"/>
      <c r="D16" s="128"/>
      <c r="E16" s="128"/>
      <c r="F16" s="128"/>
      <c r="G16" s="129"/>
      <c r="H16" s="124">
        <f>SUM(H14:I15)</f>
        <v>10275000</v>
      </c>
      <c r="I16" s="125"/>
    </row>
    <row r="17" spans="1:9" ht="15.75" x14ac:dyDescent="0.25">
      <c r="A17" s="1"/>
      <c r="B17" s="9"/>
      <c r="C17" s="9"/>
      <c r="D17" s="9"/>
      <c r="E17" s="9"/>
      <c r="F17" s="9"/>
      <c r="G17" s="9"/>
      <c r="H17" s="10"/>
      <c r="I17" s="10"/>
    </row>
    <row r="18" spans="1:9" ht="15.75" x14ac:dyDescent="0.25">
      <c r="A18" s="1"/>
      <c r="B18" s="9"/>
      <c r="C18" s="9"/>
      <c r="D18" s="9"/>
      <c r="E18" s="9"/>
      <c r="F18" s="9"/>
      <c r="G18" s="9"/>
      <c r="H18" s="10"/>
      <c r="I18" s="10"/>
    </row>
    <row r="19" spans="1:9" ht="15.75" x14ac:dyDescent="0.25">
      <c r="A19" s="1"/>
      <c r="B19" s="1"/>
      <c r="C19" s="1"/>
      <c r="D19" s="1"/>
      <c r="E19" s="1"/>
      <c r="F19" s="1"/>
      <c r="G19" s="1"/>
      <c r="H19" s="3"/>
      <c r="I19" s="3"/>
    </row>
    <row r="20" spans="1:9" ht="15.75" x14ac:dyDescent="0.25">
      <c r="A20" s="1"/>
      <c r="B20" s="84" t="s">
        <v>6</v>
      </c>
      <c r="C20" s="85"/>
      <c r="D20" s="85"/>
      <c r="E20" s="85"/>
      <c r="F20" s="85"/>
      <c r="G20" s="86"/>
      <c r="H20" s="62">
        <v>6960000</v>
      </c>
      <c r="I20" s="63"/>
    </row>
    <row r="21" spans="1:9" ht="15.75" x14ac:dyDescent="0.25">
      <c r="A21" s="1"/>
      <c r="B21" s="84" t="s">
        <v>7</v>
      </c>
      <c r="C21" s="85"/>
      <c r="D21" s="85"/>
      <c r="E21" s="85"/>
      <c r="F21" s="85"/>
      <c r="G21" s="86"/>
      <c r="H21" s="62">
        <v>2435000</v>
      </c>
      <c r="I21" s="63"/>
    </row>
    <row r="22" spans="1:9" ht="15.75" x14ac:dyDescent="0.25">
      <c r="A22" s="1"/>
      <c r="B22" s="84" t="s">
        <v>8</v>
      </c>
      <c r="C22" s="85"/>
      <c r="D22" s="85"/>
      <c r="E22" s="85"/>
      <c r="F22" s="85"/>
      <c r="G22" s="86"/>
      <c r="H22" s="62">
        <v>850000</v>
      </c>
      <c r="I22" s="63"/>
    </row>
    <row r="23" spans="1:9" ht="15.75" x14ac:dyDescent="0.25">
      <c r="A23" s="1"/>
      <c r="B23" s="127" t="s">
        <v>9</v>
      </c>
      <c r="C23" s="128"/>
      <c r="D23" s="128"/>
      <c r="E23" s="128"/>
      <c r="F23" s="128"/>
      <c r="G23" s="129"/>
      <c r="H23" s="124">
        <f>SUM(H20:I22)</f>
        <v>10245000</v>
      </c>
      <c r="I23" s="125"/>
    </row>
    <row r="24" spans="1:9" ht="15.75" x14ac:dyDescent="0.25">
      <c r="A24" s="1"/>
      <c r="B24" s="9"/>
      <c r="C24" s="9"/>
      <c r="D24" s="9"/>
      <c r="E24" s="9"/>
      <c r="F24" s="9"/>
      <c r="G24" s="9"/>
      <c r="H24" s="10"/>
      <c r="I24" s="10"/>
    </row>
    <row r="25" spans="1:9" ht="15.75" x14ac:dyDescent="0.25">
      <c r="A25" s="1"/>
      <c r="B25" s="9"/>
      <c r="C25" s="9"/>
      <c r="D25" s="9"/>
      <c r="E25" s="9"/>
      <c r="F25" s="9"/>
      <c r="G25" s="9"/>
      <c r="H25" s="10"/>
      <c r="I25" s="10"/>
    </row>
    <row r="26" spans="1:9" ht="15.75" x14ac:dyDescent="0.25">
      <c r="A26" s="1"/>
      <c r="B26" s="1"/>
      <c r="C26" s="1"/>
      <c r="F26" s="1"/>
      <c r="G26" s="1"/>
      <c r="H26" s="3"/>
      <c r="I26" s="3"/>
    </row>
    <row r="27" spans="1:9" ht="15.75" x14ac:dyDescent="0.25">
      <c r="A27" s="1"/>
      <c r="B27" s="84" t="s">
        <v>10</v>
      </c>
      <c r="C27" s="85"/>
      <c r="D27" s="85"/>
      <c r="E27" s="85"/>
      <c r="F27" s="85"/>
      <c r="G27" s="86"/>
      <c r="H27" s="62">
        <f>SUM(H16,-H23,)</f>
        <v>30000</v>
      </c>
      <c r="I27" s="63"/>
    </row>
    <row r="28" spans="1:9" ht="15.75" x14ac:dyDescent="0.25">
      <c r="A28" s="1"/>
      <c r="B28" s="7" t="s">
        <v>11</v>
      </c>
      <c r="C28" s="7"/>
      <c r="D28" s="8"/>
      <c r="E28" s="8"/>
      <c r="F28" s="7"/>
      <c r="G28" s="7"/>
      <c r="H28" s="62">
        <v>250000</v>
      </c>
      <c r="I28" s="63"/>
    </row>
    <row r="29" spans="1:9" ht="15.75" x14ac:dyDescent="0.25">
      <c r="A29" s="1"/>
      <c r="B29" s="84" t="s">
        <v>12</v>
      </c>
      <c r="C29" s="85"/>
      <c r="D29" s="85"/>
      <c r="E29" s="85"/>
      <c r="F29" s="85"/>
      <c r="G29" s="86"/>
      <c r="H29" s="62">
        <v>130000</v>
      </c>
      <c r="I29" s="63"/>
    </row>
    <row r="30" spans="1:9" ht="15.75" x14ac:dyDescent="0.25">
      <c r="A30" s="1"/>
      <c r="B30" s="127" t="s">
        <v>13</v>
      </c>
      <c r="C30" s="128"/>
      <c r="D30" s="128"/>
      <c r="E30" s="128"/>
      <c r="F30" s="128"/>
      <c r="G30" s="129"/>
      <c r="H30" s="124">
        <f>SUM(H23,H27,)</f>
        <v>10275000</v>
      </c>
      <c r="I30" s="125"/>
    </row>
    <row r="48" spans="1:9" ht="15.75" x14ac:dyDescent="0.25">
      <c r="A48" s="52" t="s">
        <v>14</v>
      </c>
      <c r="B48" s="52"/>
      <c r="C48" s="52"/>
      <c r="D48" s="52"/>
      <c r="E48" s="52"/>
      <c r="F48" s="52"/>
      <c r="G48" s="52"/>
      <c r="H48" s="52"/>
      <c r="I48" s="52"/>
    </row>
    <row r="49" spans="1:9" ht="15.75" x14ac:dyDescent="0.25">
      <c r="A49" s="1"/>
      <c r="B49" s="1"/>
      <c r="C49" s="1"/>
      <c r="E49" s="1"/>
      <c r="F49" s="1"/>
      <c r="G49" s="1"/>
      <c r="H49" s="1"/>
      <c r="I49" s="1"/>
    </row>
    <row r="50" spans="1:9" ht="15.75" x14ac:dyDescent="0.25">
      <c r="A50" s="59" t="s">
        <v>117</v>
      </c>
      <c r="B50" s="59"/>
      <c r="C50" s="59"/>
      <c r="D50" s="59"/>
      <c r="E50" s="59"/>
      <c r="F50" s="59"/>
      <c r="G50" s="59"/>
      <c r="H50" s="59"/>
      <c r="I50" s="59"/>
    </row>
    <row r="51" spans="1:9" ht="15.75" x14ac:dyDescent="0.25">
      <c r="A51" s="25"/>
      <c r="B51" s="25"/>
      <c r="C51" s="25"/>
      <c r="D51" s="25"/>
      <c r="E51" s="23"/>
      <c r="F51" s="25"/>
      <c r="G51" s="25"/>
      <c r="H51" s="126" t="s">
        <v>15</v>
      </c>
      <c r="I51" s="126"/>
    </row>
    <row r="52" spans="1:9" ht="15.75" x14ac:dyDescent="0.25">
      <c r="A52" s="100"/>
      <c r="B52" s="101"/>
      <c r="C52" s="102"/>
      <c r="D52" s="88" t="s">
        <v>16</v>
      </c>
      <c r="E52" s="89"/>
      <c r="F52" s="89"/>
      <c r="G52" s="90"/>
      <c r="H52" s="55">
        <v>10275000</v>
      </c>
      <c r="I52" s="55"/>
    </row>
    <row r="53" spans="1:9" ht="31.5" x14ac:dyDescent="0.25">
      <c r="A53" s="12" t="s">
        <v>17</v>
      </c>
      <c r="B53" s="13" t="s">
        <v>18</v>
      </c>
      <c r="C53" s="12" t="s">
        <v>19</v>
      </c>
      <c r="D53" s="108" t="s">
        <v>20</v>
      </c>
      <c r="E53" s="108"/>
      <c r="F53" s="108"/>
      <c r="G53" s="108"/>
      <c r="H53" s="109"/>
      <c r="I53" s="109"/>
    </row>
    <row r="54" spans="1:9" ht="15.75" x14ac:dyDescent="0.25">
      <c r="A54" s="14" t="s">
        <v>21</v>
      </c>
      <c r="B54" s="14"/>
      <c r="C54" s="14"/>
      <c r="D54" s="73" t="s">
        <v>22</v>
      </c>
      <c r="E54" s="73"/>
      <c r="F54" s="73"/>
      <c r="G54" s="73"/>
      <c r="H54" s="55">
        <v>9775000</v>
      </c>
      <c r="I54" s="55"/>
    </row>
    <row r="55" spans="1:9" ht="15.75" x14ac:dyDescent="0.25">
      <c r="A55" s="14" t="s">
        <v>23</v>
      </c>
      <c r="B55" s="14"/>
      <c r="C55" s="14"/>
      <c r="D55" s="73" t="s">
        <v>24</v>
      </c>
      <c r="E55" s="73"/>
      <c r="F55" s="73"/>
      <c r="G55" s="73"/>
      <c r="H55" s="55">
        <f>SUM(H56,H59,H63,H66,)</f>
        <v>4625000</v>
      </c>
      <c r="I55" s="55"/>
    </row>
    <row r="56" spans="1:9" ht="15.75" x14ac:dyDescent="0.25">
      <c r="A56" s="14"/>
      <c r="B56" s="14" t="s">
        <v>25</v>
      </c>
      <c r="C56" s="14"/>
      <c r="D56" s="73" t="s">
        <v>26</v>
      </c>
      <c r="E56" s="73"/>
      <c r="F56" s="73"/>
      <c r="G56" s="73"/>
      <c r="H56" s="55">
        <f>SUM(H57:I58)</f>
        <v>1700000</v>
      </c>
      <c r="I56" s="55"/>
    </row>
    <row r="57" spans="1:9" ht="15.75" x14ac:dyDescent="0.25">
      <c r="A57" s="7"/>
      <c r="B57" s="7"/>
      <c r="C57" s="7" t="s">
        <v>27</v>
      </c>
      <c r="D57" s="71" t="s">
        <v>28</v>
      </c>
      <c r="E57" s="71"/>
      <c r="F57" s="71"/>
      <c r="G57" s="71"/>
      <c r="H57" s="56">
        <v>1695000</v>
      </c>
      <c r="I57" s="56"/>
    </row>
    <row r="58" spans="1:9" ht="15.75" x14ac:dyDescent="0.25">
      <c r="A58" s="7"/>
      <c r="B58" s="7"/>
      <c r="C58" s="7" t="s">
        <v>29</v>
      </c>
      <c r="D58" s="71" t="s">
        <v>30</v>
      </c>
      <c r="E58" s="71"/>
      <c r="F58" s="71"/>
      <c r="G58" s="71"/>
      <c r="H58" s="56">
        <v>5000</v>
      </c>
      <c r="I58" s="56"/>
    </row>
    <row r="59" spans="1:9" ht="15.75" x14ac:dyDescent="0.25">
      <c r="A59" s="14"/>
      <c r="B59" s="14" t="s">
        <v>31</v>
      </c>
      <c r="C59" s="14"/>
      <c r="D59" s="73" t="s">
        <v>32</v>
      </c>
      <c r="E59" s="73"/>
      <c r="F59" s="73"/>
      <c r="G59" s="73"/>
      <c r="H59" s="55">
        <f>SUM(H60:I62)</f>
        <v>2800000</v>
      </c>
      <c r="I59" s="55"/>
    </row>
    <row r="60" spans="1:9" ht="29.25" customHeight="1" x14ac:dyDescent="0.25">
      <c r="A60" s="7"/>
      <c r="B60" s="7"/>
      <c r="C60" s="7" t="s">
        <v>33</v>
      </c>
      <c r="D60" s="57" t="s">
        <v>34</v>
      </c>
      <c r="E60" s="57"/>
      <c r="F60" s="57"/>
      <c r="G60" s="57"/>
      <c r="H60" s="56">
        <v>1850000</v>
      </c>
      <c r="I60" s="56"/>
    </row>
    <row r="61" spans="1:9" ht="27.75" customHeight="1" x14ac:dyDescent="0.25">
      <c r="A61" s="7"/>
      <c r="B61" s="7"/>
      <c r="C61" s="7" t="s">
        <v>35</v>
      </c>
      <c r="D61" s="123" t="s">
        <v>36</v>
      </c>
      <c r="E61" s="123"/>
      <c r="F61" s="123"/>
      <c r="G61" s="123"/>
      <c r="H61" s="56">
        <v>950000</v>
      </c>
      <c r="I61" s="56"/>
    </row>
    <row r="62" spans="1:9" ht="15.75" x14ac:dyDescent="0.25">
      <c r="A62" s="7"/>
      <c r="B62" s="7"/>
      <c r="C62" s="7" t="s">
        <v>37</v>
      </c>
      <c r="D62" s="71" t="s">
        <v>38</v>
      </c>
      <c r="E62" s="71"/>
      <c r="F62" s="71"/>
      <c r="G62" s="71"/>
      <c r="H62" s="56"/>
      <c r="I62" s="56"/>
    </row>
    <row r="63" spans="1:9" ht="15.75" x14ac:dyDescent="0.25">
      <c r="A63" s="14"/>
      <c r="B63" s="14" t="s">
        <v>39</v>
      </c>
      <c r="C63" s="14"/>
      <c r="D63" s="73" t="s">
        <v>40</v>
      </c>
      <c r="E63" s="73"/>
      <c r="F63" s="73"/>
      <c r="G63" s="73"/>
      <c r="H63" s="55">
        <f>SUM(H64:I65)</f>
        <v>120000</v>
      </c>
      <c r="I63" s="55"/>
    </row>
    <row r="64" spans="1:9" ht="15.75" x14ac:dyDescent="0.25">
      <c r="A64" s="7"/>
      <c r="B64" s="7"/>
      <c r="C64" s="7" t="s">
        <v>41</v>
      </c>
      <c r="D64" s="71" t="s">
        <v>42</v>
      </c>
      <c r="E64" s="71"/>
      <c r="F64" s="71"/>
      <c r="G64" s="71"/>
      <c r="H64" s="56">
        <v>120000</v>
      </c>
      <c r="I64" s="56"/>
    </row>
    <row r="65" spans="1:9" ht="15.75" x14ac:dyDescent="0.25">
      <c r="A65" s="7"/>
      <c r="B65" s="7"/>
      <c r="C65" s="7" t="s">
        <v>43</v>
      </c>
      <c r="D65" s="71" t="s">
        <v>44</v>
      </c>
      <c r="E65" s="71"/>
      <c r="F65" s="71"/>
      <c r="G65" s="71"/>
      <c r="H65" s="56">
        <v>0</v>
      </c>
      <c r="I65" s="56"/>
    </row>
    <row r="66" spans="1:9" ht="15.75" x14ac:dyDescent="0.25">
      <c r="A66" s="14"/>
      <c r="B66" s="14" t="s">
        <v>45</v>
      </c>
      <c r="C66" s="14"/>
      <c r="D66" s="73" t="s">
        <v>46</v>
      </c>
      <c r="E66" s="73"/>
      <c r="F66" s="73"/>
      <c r="G66" s="73"/>
      <c r="H66" s="55">
        <v>5000</v>
      </c>
      <c r="I66" s="55"/>
    </row>
    <row r="67" spans="1:9" ht="15.75" x14ac:dyDescent="0.25">
      <c r="A67" s="14" t="s">
        <v>47</v>
      </c>
      <c r="B67" s="14"/>
      <c r="C67" s="14"/>
      <c r="D67" s="73" t="s">
        <v>48</v>
      </c>
      <c r="E67" s="73"/>
      <c r="F67" s="73"/>
      <c r="G67" s="73"/>
      <c r="H67" s="55">
        <f>SUM(H68)</f>
        <v>1000000</v>
      </c>
      <c r="I67" s="55"/>
    </row>
    <row r="68" spans="1:9" ht="15.75" x14ac:dyDescent="0.25">
      <c r="A68" s="14"/>
      <c r="B68" s="14" t="s">
        <v>49</v>
      </c>
      <c r="C68" s="14"/>
      <c r="D68" s="73" t="s">
        <v>50</v>
      </c>
      <c r="E68" s="73"/>
      <c r="F68" s="73"/>
      <c r="G68" s="73"/>
      <c r="H68" s="55">
        <f>SUM(H69:I70)</f>
        <v>1000000</v>
      </c>
      <c r="I68" s="55"/>
    </row>
    <row r="69" spans="1:9" ht="15.75" x14ac:dyDescent="0.25">
      <c r="A69" s="7"/>
      <c r="B69" s="7"/>
      <c r="C69" s="7" t="s">
        <v>51</v>
      </c>
      <c r="D69" s="71" t="s">
        <v>52</v>
      </c>
      <c r="E69" s="71"/>
      <c r="F69" s="71"/>
      <c r="G69" s="71"/>
      <c r="H69" s="56">
        <v>100000</v>
      </c>
      <c r="I69" s="56"/>
    </row>
    <row r="70" spans="1:9" ht="15.75" x14ac:dyDescent="0.25">
      <c r="A70" s="7"/>
      <c r="B70" s="7"/>
      <c r="C70" s="5">
        <v>6332</v>
      </c>
      <c r="D70" s="122" t="s">
        <v>53</v>
      </c>
      <c r="E70" s="122"/>
      <c r="F70" s="122"/>
      <c r="G70" s="122"/>
      <c r="H70" s="56">
        <v>900000</v>
      </c>
      <c r="I70" s="56"/>
    </row>
    <row r="71" spans="1:9" ht="15.75" x14ac:dyDescent="0.25">
      <c r="A71" s="15">
        <v>64</v>
      </c>
      <c r="B71" s="14"/>
      <c r="C71" s="14"/>
      <c r="D71" s="73" t="s">
        <v>54</v>
      </c>
      <c r="E71" s="73"/>
      <c r="F71" s="73"/>
      <c r="G71" s="73"/>
      <c r="H71" s="55">
        <f>SUM(H72,H79,)</f>
        <v>2020000</v>
      </c>
      <c r="I71" s="55"/>
    </row>
    <row r="72" spans="1:9" ht="15.75" x14ac:dyDescent="0.25">
      <c r="A72" s="31"/>
      <c r="B72" s="31" t="s">
        <v>55</v>
      </c>
      <c r="C72" s="31"/>
      <c r="D72" s="116" t="s">
        <v>56</v>
      </c>
      <c r="E72" s="116"/>
      <c r="F72" s="116"/>
      <c r="G72" s="116"/>
      <c r="H72" s="55">
        <f>SUM(H73:I78)</f>
        <v>20000</v>
      </c>
      <c r="I72" s="55"/>
    </row>
    <row r="73" spans="1:9" ht="15.75" x14ac:dyDescent="0.25">
      <c r="A73" s="5"/>
      <c r="B73" s="5"/>
      <c r="C73" s="5" t="s">
        <v>57</v>
      </c>
      <c r="D73" s="117" t="s">
        <v>58</v>
      </c>
      <c r="E73" s="117"/>
      <c r="F73" s="117"/>
      <c r="G73" s="117"/>
      <c r="H73" s="121"/>
      <c r="I73" s="121"/>
    </row>
    <row r="74" spans="1:9" ht="15.75" x14ac:dyDescent="0.25">
      <c r="A74" s="5"/>
      <c r="B74" s="5"/>
      <c r="C74" s="5" t="s">
        <v>59</v>
      </c>
      <c r="D74" s="117" t="s">
        <v>60</v>
      </c>
      <c r="E74" s="117"/>
      <c r="F74" s="117"/>
      <c r="G74" s="117"/>
      <c r="H74" s="121"/>
      <c r="I74" s="121"/>
    </row>
    <row r="75" spans="1:9" ht="15.75" x14ac:dyDescent="0.25">
      <c r="A75" s="5"/>
      <c r="B75" s="5"/>
      <c r="C75" s="5" t="s">
        <v>61</v>
      </c>
      <c r="D75" s="117" t="s">
        <v>62</v>
      </c>
      <c r="E75" s="117"/>
      <c r="F75" s="117"/>
      <c r="G75" s="117"/>
      <c r="H75" s="121"/>
      <c r="I75" s="121"/>
    </row>
    <row r="76" spans="1:9" ht="15.75" x14ac:dyDescent="0.25">
      <c r="A76" s="5"/>
      <c r="B76" s="5"/>
      <c r="C76" s="5" t="s">
        <v>63</v>
      </c>
      <c r="D76" s="117" t="s">
        <v>64</v>
      </c>
      <c r="E76" s="117"/>
      <c r="F76" s="117"/>
      <c r="G76" s="117"/>
      <c r="H76" s="121"/>
      <c r="I76" s="121"/>
    </row>
    <row r="77" spans="1:9" ht="30" customHeight="1" x14ac:dyDescent="0.25">
      <c r="A77" s="5"/>
      <c r="B77" s="5"/>
      <c r="C77" s="5" t="s">
        <v>65</v>
      </c>
      <c r="D77" s="91" t="s">
        <v>66</v>
      </c>
      <c r="E77" s="92"/>
      <c r="F77" s="92"/>
      <c r="G77" s="93"/>
      <c r="H77" s="56">
        <v>10000</v>
      </c>
      <c r="I77" s="56"/>
    </row>
    <row r="78" spans="1:9" ht="15.75" x14ac:dyDescent="0.25">
      <c r="A78" s="5"/>
      <c r="B78" s="5"/>
      <c r="C78" s="5">
        <v>6419</v>
      </c>
      <c r="D78" s="26" t="s">
        <v>67</v>
      </c>
      <c r="E78" s="27"/>
      <c r="F78" s="26"/>
      <c r="G78" s="26"/>
      <c r="H78" s="56">
        <v>10000</v>
      </c>
      <c r="I78" s="56"/>
    </row>
    <row r="79" spans="1:9" ht="15.75" x14ac:dyDescent="0.25">
      <c r="A79" s="31"/>
      <c r="B79" s="31" t="s">
        <v>68</v>
      </c>
      <c r="C79" s="31"/>
      <c r="D79" s="116" t="s">
        <v>69</v>
      </c>
      <c r="E79" s="116"/>
      <c r="F79" s="116"/>
      <c r="G79" s="116"/>
      <c r="H79" s="55">
        <f>SUM(H80:I82)</f>
        <v>2000000</v>
      </c>
      <c r="I79" s="55"/>
    </row>
    <row r="80" spans="1:9" ht="15.75" x14ac:dyDescent="0.25">
      <c r="A80" s="5"/>
      <c r="B80" s="5"/>
      <c r="C80" s="5" t="s">
        <v>70</v>
      </c>
      <c r="D80" s="117" t="s">
        <v>71</v>
      </c>
      <c r="E80" s="117"/>
      <c r="F80" s="117"/>
      <c r="G80" s="117"/>
      <c r="H80" s="56">
        <v>1500000</v>
      </c>
      <c r="I80" s="56"/>
    </row>
    <row r="81" spans="1:9" ht="15.75" x14ac:dyDescent="0.25">
      <c r="A81" s="5"/>
      <c r="B81" s="5"/>
      <c r="C81" s="5" t="s">
        <v>72</v>
      </c>
      <c r="D81" s="26" t="s">
        <v>73</v>
      </c>
      <c r="E81" s="27"/>
      <c r="F81" s="26"/>
      <c r="G81" s="26"/>
      <c r="H81" s="56">
        <v>465000</v>
      </c>
      <c r="I81" s="56"/>
    </row>
    <row r="82" spans="1:9" ht="15.75" x14ac:dyDescent="0.25">
      <c r="A82" s="5"/>
      <c r="B82" s="5"/>
      <c r="C82" s="5" t="s">
        <v>74</v>
      </c>
      <c r="D82" s="26" t="s">
        <v>75</v>
      </c>
      <c r="E82" s="27"/>
      <c r="F82" s="26"/>
      <c r="G82" s="26"/>
      <c r="H82" s="56">
        <v>35000</v>
      </c>
      <c r="I82" s="56"/>
    </row>
    <row r="83" spans="1:9" ht="31.5" customHeight="1" x14ac:dyDescent="0.25">
      <c r="A83" s="14" t="s">
        <v>76</v>
      </c>
      <c r="B83" s="14"/>
      <c r="C83" s="14"/>
      <c r="D83" s="118" t="s">
        <v>77</v>
      </c>
      <c r="E83" s="119"/>
      <c r="F83" s="119"/>
      <c r="G83" s="120"/>
      <c r="H83" s="55">
        <f>SUM(H84,H88,)</f>
        <v>2130000</v>
      </c>
      <c r="I83" s="55"/>
    </row>
    <row r="84" spans="1:9" ht="15.75" x14ac:dyDescent="0.25">
      <c r="A84" s="14"/>
      <c r="B84" s="14" t="s">
        <v>78</v>
      </c>
      <c r="C84" s="14"/>
      <c r="D84" s="14" t="s">
        <v>79</v>
      </c>
      <c r="E84" s="16"/>
      <c r="F84" s="14"/>
      <c r="G84" s="14"/>
      <c r="H84" s="55">
        <f>SUM(H85:I86)</f>
        <v>230000</v>
      </c>
      <c r="I84" s="55"/>
    </row>
    <row r="85" spans="1:9" ht="15.75" x14ac:dyDescent="0.25">
      <c r="A85" s="7"/>
      <c r="B85" s="7"/>
      <c r="C85" s="7" t="s">
        <v>80</v>
      </c>
      <c r="D85" s="71" t="s">
        <v>530</v>
      </c>
      <c r="E85" s="71"/>
      <c r="F85" s="71"/>
      <c r="G85" s="71"/>
      <c r="H85" s="56">
        <v>30000</v>
      </c>
      <c r="I85" s="56"/>
    </row>
    <row r="86" spans="1:9" ht="15.75" x14ac:dyDescent="0.25">
      <c r="A86" s="7"/>
      <c r="B86" s="7"/>
      <c r="C86" s="7" t="s">
        <v>81</v>
      </c>
      <c r="D86" s="71" t="s">
        <v>82</v>
      </c>
      <c r="E86" s="71"/>
      <c r="F86" s="71"/>
      <c r="G86" s="71"/>
      <c r="H86" s="56">
        <v>200000</v>
      </c>
      <c r="I86" s="56"/>
    </row>
    <row r="87" spans="1:9" ht="15.75" x14ac:dyDescent="0.25">
      <c r="A87" s="14"/>
      <c r="B87" s="14" t="s">
        <v>83</v>
      </c>
      <c r="C87" s="14"/>
      <c r="D87" s="73" t="s">
        <v>84</v>
      </c>
      <c r="E87" s="73"/>
      <c r="F87" s="73"/>
      <c r="G87" s="73"/>
      <c r="H87" s="55">
        <f>SUM(H88)</f>
        <v>1900000</v>
      </c>
      <c r="I87" s="55"/>
    </row>
    <row r="88" spans="1:9" ht="30.75" customHeight="1" x14ac:dyDescent="0.25">
      <c r="A88" s="7"/>
      <c r="B88" s="7"/>
      <c r="C88" s="7" t="s">
        <v>85</v>
      </c>
      <c r="D88" s="57" t="s">
        <v>86</v>
      </c>
      <c r="E88" s="57"/>
      <c r="F88" s="57"/>
      <c r="G88" s="57"/>
      <c r="H88" s="56">
        <f>SUM(H89:I94)</f>
        <v>1900000</v>
      </c>
      <c r="I88" s="56"/>
    </row>
    <row r="89" spans="1:9" ht="15.75" x14ac:dyDescent="0.25">
      <c r="A89" s="7"/>
      <c r="B89" s="7"/>
      <c r="C89" s="7"/>
      <c r="D89" s="71" t="s">
        <v>87</v>
      </c>
      <c r="E89" s="71"/>
      <c r="F89" s="71"/>
      <c r="G89" s="71"/>
      <c r="H89" s="56">
        <v>1000000</v>
      </c>
      <c r="I89" s="56"/>
    </row>
    <row r="90" spans="1:9" ht="31.5" x14ac:dyDescent="0.25">
      <c r="A90" s="12" t="s">
        <v>17</v>
      </c>
      <c r="B90" s="13" t="s">
        <v>18</v>
      </c>
      <c r="C90" s="12" t="s">
        <v>19</v>
      </c>
      <c r="D90" s="108" t="s">
        <v>20</v>
      </c>
      <c r="E90" s="108"/>
      <c r="F90" s="108"/>
      <c r="G90" s="108"/>
      <c r="H90" s="109"/>
      <c r="I90" s="109"/>
    </row>
    <row r="91" spans="1:9" ht="15.75" x14ac:dyDescent="0.25">
      <c r="A91" s="15" t="s">
        <v>93</v>
      </c>
      <c r="B91" s="14"/>
      <c r="C91" s="14"/>
      <c r="D91" s="73" t="s">
        <v>94</v>
      </c>
      <c r="E91" s="73"/>
      <c r="F91" s="73"/>
      <c r="G91" s="73"/>
      <c r="H91" s="115"/>
      <c r="I91" s="115"/>
    </row>
    <row r="92" spans="1:9" ht="15.75" x14ac:dyDescent="0.25">
      <c r="A92" s="7"/>
      <c r="B92" s="7"/>
      <c r="C92" s="7"/>
      <c r="D92" s="71" t="s">
        <v>88</v>
      </c>
      <c r="E92" s="71"/>
      <c r="F92" s="71"/>
      <c r="G92" s="71"/>
      <c r="H92" s="56">
        <v>890000</v>
      </c>
      <c r="I92" s="56"/>
    </row>
    <row r="93" spans="1:9" ht="15.75" x14ac:dyDescent="0.25">
      <c r="A93" s="7"/>
      <c r="B93" s="7"/>
      <c r="C93" s="7" t="s">
        <v>89</v>
      </c>
      <c r="D93" s="71" t="s">
        <v>90</v>
      </c>
      <c r="E93" s="71"/>
      <c r="F93" s="71"/>
      <c r="G93" s="71"/>
      <c r="H93" s="56"/>
      <c r="I93" s="56"/>
    </row>
    <row r="94" spans="1:9" ht="15.75" x14ac:dyDescent="0.25">
      <c r="A94" s="7"/>
      <c r="B94" s="7"/>
      <c r="C94" s="7" t="s">
        <v>91</v>
      </c>
      <c r="D94" s="71" t="s">
        <v>92</v>
      </c>
      <c r="E94" s="71"/>
      <c r="F94" s="71"/>
      <c r="G94" s="71"/>
      <c r="H94" s="56">
        <v>10000</v>
      </c>
      <c r="I94" s="56"/>
    </row>
    <row r="95" spans="1:9" ht="15.75" x14ac:dyDescent="0.25">
      <c r="A95" s="31"/>
      <c r="B95" s="31" t="s">
        <v>95</v>
      </c>
      <c r="C95" s="14"/>
      <c r="D95" s="110" t="s">
        <v>96</v>
      </c>
      <c r="E95" s="110"/>
      <c r="F95" s="110"/>
      <c r="G95" s="110"/>
      <c r="H95" s="111">
        <f>SUM(H96:I97)</f>
        <v>10000</v>
      </c>
      <c r="I95" s="112"/>
    </row>
    <row r="96" spans="1:9" ht="15.75" x14ac:dyDescent="0.25">
      <c r="A96" s="5"/>
      <c r="B96" s="5"/>
      <c r="C96" s="5" t="s">
        <v>97</v>
      </c>
      <c r="D96" s="71" t="s">
        <v>98</v>
      </c>
      <c r="E96" s="71"/>
      <c r="F96" s="71"/>
      <c r="G96" s="71"/>
      <c r="H96" s="105"/>
      <c r="I96" s="106"/>
    </row>
    <row r="97" spans="1:9" ht="15.75" x14ac:dyDescent="0.25">
      <c r="A97" s="5"/>
      <c r="B97" s="5"/>
      <c r="C97" s="5" t="s">
        <v>99</v>
      </c>
      <c r="D97" s="71" t="s">
        <v>100</v>
      </c>
      <c r="E97" s="71"/>
      <c r="F97" s="71"/>
      <c r="G97" s="71"/>
      <c r="H97" s="113">
        <v>10000</v>
      </c>
      <c r="I97" s="114"/>
    </row>
    <row r="98" spans="1:9" ht="15.75" x14ac:dyDescent="0.25">
      <c r="A98" s="15" t="s">
        <v>101</v>
      </c>
      <c r="B98" s="15"/>
      <c r="C98" s="15"/>
      <c r="D98" s="73" t="s">
        <v>102</v>
      </c>
      <c r="E98" s="73"/>
      <c r="F98" s="73"/>
      <c r="G98" s="73"/>
      <c r="H98" s="55">
        <f>SUM(H99)</f>
        <v>500000</v>
      </c>
      <c r="I98" s="55"/>
    </row>
    <row r="99" spans="1:9" ht="15.75" x14ac:dyDescent="0.25">
      <c r="A99" s="15" t="s">
        <v>103</v>
      </c>
      <c r="B99" s="15"/>
      <c r="C99" s="15"/>
      <c r="D99" s="73" t="s">
        <v>104</v>
      </c>
      <c r="E99" s="73"/>
      <c r="F99" s="73"/>
      <c r="G99" s="73"/>
      <c r="H99" s="55">
        <f>SUM(H100)</f>
        <v>500000</v>
      </c>
      <c r="I99" s="55"/>
    </row>
    <row r="100" spans="1:9" ht="15.75" x14ac:dyDescent="0.25">
      <c r="A100" s="5"/>
      <c r="B100" s="5" t="s">
        <v>105</v>
      </c>
      <c r="C100" s="5"/>
      <c r="D100" s="107" t="s">
        <v>106</v>
      </c>
      <c r="E100" s="107"/>
      <c r="F100" s="107"/>
      <c r="G100" s="107"/>
      <c r="H100" s="56">
        <f>SUM(H101)</f>
        <v>500000</v>
      </c>
      <c r="I100" s="56"/>
    </row>
    <row r="101" spans="1:9" ht="15.75" x14ac:dyDescent="0.25">
      <c r="A101" s="5"/>
      <c r="B101" s="5"/>
      <c r="C101" s="5" t="s">
        <v>107</v>
      </c>
      <c r="D101" s="71" t="s">
        <v>108</v>
      </c>
      <c r="E101" s="71"/>
      <c r="F101" s="71"/>
      <c r="G101" s="71"/>
      <c r="H101" s="56">
        <f>SUM(H102:I103)</f>
        <v>500000</v>
      </c>
      <c r="I101" s="56"/>
    </row>
    <row r="102" spans="1:9" ht="15.75" x14ac:dyDescent="0.25">
      <c r="A102" s="5"/>
      <c r="B102" s="5"/>
      <c r="C102" s="5"/>
      <c r="D102" s="71" t="s">
        <v>109</v>
      </c>
      <c r="E102" s="71"/>
      <c r="F102" s="71"/>
      <c r="G102" s="71"/>
      <c r="H102" s="56">
        <v>500000</v>
      </c>
      <c r="I102" s="56"/>
    </row>
    <row r="103" spans="1:9" ht="15.75" x14ac:dyDescent="0.25">
      <c r="A103" s="5"/>
      <c r="B103" s="5"/>
      <c r="C103" s="5"/>
      <c r="D103" s="71" t="s">
        <v>110</v>
      </c>
      <c r="E103" s="71"/>
      <c r="F103" s="71"/>
      <c r="G103" s="71"/>
      <c r="H103" s="56"/>
      <c r="I103" s="56"/>
    </row>
    <row r="104" spans="1:9" ht="15.75" x14ac:dyDescent="0.25">
      <c r="A104" s="15">
        <v>8</v>
      </c>
      <c r="B104" s="15"/>
      <c r="C104" s="15"/>
      <c r="D104" s="73" t="s">
        <v>111</v>
      </c>
      <c r="E104" s="73"/>
      <c r="F104" s="73"/>
      <c r="G104" s="73"/>
      <c r="H104" s="100"/>
      <c r="I104" s="102"/>
    </row>
    <row r="105" spans="1:9" ht="15.75" x14ac:dyDescent="0.25">
      <c r="A105" s="15">
        <v>84</v>
      </c>
      <c r="B105" s="15"/>
      <c r="C105" s="15"/>
      <c r="D105" s="73" t="s">
        <v>112</v>
      </c>
      <c r="E105" s="73"/>
      <c r="F105" s="73"/>
      <c r="G105" s="73"/>
      <c r="H105" s="100"/>
      <c r="I105" s="102"/>
    </row>
    <row r="106" spans="1:9" ht="15.75" x14ac:dyDescent="0.25">
      <c r="A106" s="7"/>
      <c r="B106" s="5">
        <v>842</v>
      </c>
      <c r="C106" s="5"/>
      <c r="D106" s="71" t="s">
        <v>113</v>
      </c>
      <c r="E106" s="71"/>
      <c r="F106" s="71"/>
      <c r="G106" s="71"/>
      <c r="H106" s="105"/>
      <c r="I106" s="106"/>
    </row>
    <row r="107" spans="1:9" ht="15.75" x14ac:dyDescent="0.25">
      <c r="A107" s="7"/>
      <c r="B107" s="5"/>
      <c r="C107" s="5">
        <v>8421</v>
      </c>
      <c r="D107" s="57" t="s">
        <v>114</v>
      </c>
      <c r="E107" s="57"/>
      <c r="F107" s="57"/>
      <c r="G107" s="57"/>
      <c r="H107" s="105"/>
      <c r="I107" s="106"/>
    </row>
    <row r="108" spans="1:9" ht="15.75" x14ac:dyDescent="0.25">
      <c r="A108" s="7"/>
      <c r="B108" s="7"/>
      <c r="C108" s="5">
        <v>8422</v>
      </c>
      <c r="D108" s="71" t="s">
        <v>115</v>
      </c>
      <c r="E108" s="71"/>
      <c r="F108" s="71"/>
      <c r="G108" s="71"/>
      <c r="H108" s="105"/>
      <c r="I108" s="106"/>
    </row>
    <row r="137" spans="1:9" ht="47.25" x14ac:dyDescent="0.25">
      <c r="A137" s="19" t="s">
        <v>17</v>
      </c>
      <c r="B137" s="19" t="s">
        <v>18</v>
      </c>
      <c r="C137" s="20" t="s">
        <v>19</v>
      </c>
      <c r="D137" s="19" t="s">
        <v>118</v>
      </c>
      <c r="E137" s="104" t="s">
        <v>20</v>
      </c>
      <c r="F137" s="104"/>
      <c r="G137" s="104"/>
      <c r="H137" s="103" t="s">
        <v>531</v>
      </c>
      <c r="I137" s="103"/>
    </row>
    <row r="138" spans="1:9" ht="15.75" x14ac:dyDescent="0.25">
      <c r="A138" s="15" t="s">
        <v>119</v>
      </c>
      <c r="B138" s="21"/>
      <c r="C138" s="14"/>
      <c r="D138" s="14"/>
      <c r="E138" s="98" t="s">
        <v>521</v>
      </c>
      <c r="F138" s="99"/>
      <c r="G138" s="99"/>
      <c r="H138" s="55">
        <v>9895000</v>
      </c>
      <c r="I138" s="55"/>
    </row>
    <row r="139" spans="1:9" ht="15.75" x14ac:dyDescent="0.25">
      <c r="A139" s="15" t="s">
        <v>120</v>
      </c>
      <c r="B139" s="22"/>
      <c r="C139" s="14"/>
      <c r="D139" s="14"/>
      <c r="E139" s="73" t="s">
        <v>6</v>
      </c>
      <c r="F139" s="73"/>
      <c r="G139" s="88"/>
      <c r="H139" s="55">
        <f>SUM(H140,H156,H264,H292,H294,H309,)</f>
        <v>6960000</v>
      </c>
      <c r="I139" s="55"/>
    </row>
    <row r="140" spans="1:9" ht="15.75" x14ac:dyDescent="0.25">
      <c r="A140" s="15" t="s">
        <v>121</v>
      </c>
      <c r="B140" s="22"/>
      <c r="C140" s="14"/>
      <c r="D140" s="14"/>
      <c r="E140" s="73" t="s">
        <v>122</v>
      </c>
      <c r="F140" s="73"/>
      <c r="G140" s="88"/>
      <c r="H140" s="55">
        <v>1085000</v>
      </c>
      <c r="I140" s="55"/>
    </row>
    <row r="141" spans="1:9" ht="15.75" x14ac:dyDescent="0.25">
      <c r="A141" s="35"/>
      <c r="B141" s="38" t="s">
        <v>123</v>
      </c>
      <c r="C141" s="14"/>
      <c r="D141" s="14"/>
      <c r="E141" s="73" t="s">
        <v>124</v>
      </c>
      <c r="F141" s="73"/>
      <c r="G141" s="88"/>
      <c r="H141" s="55">
        <f>SUM(H142)</f>
        <v>910000</v>
      </c>
      <c r="I141" s="55"/>
    </row>
    <row r="142" spans="1:9" ht="15.75" x14ac:dyDescent="0.25">
      <c r="A142" s="35"/>
      <c r="B142" s="22"/>
      <c r="C142" s="14" t="s">
        <v>125</v>
      </c>
      <c r="D142" s="14"/>
      <c r="E142" s="73" t="s">
        <v>126</v>
      </c>
      <c r="F142" s="73"/>
      <c r="G142" s="88"/>
      <c r="H142" s="55">
        <f>SUM(H143)</f>
        <v>910000</v>
      </c>
      <c r="I142" s="55"/>
    </row>
    <row r="143" spans="1:9" ht="15.75" x14ac:dyDescent="0.25">
      <c r="A143" s="5"/>
      <c r="B143" s="17"/>
      <c r="C143" s="7"/>
      <c r="D143" s="7" t="s">
        <v>127</v>
      </c>
      <c r="E143" s="71" t="s">
        <v>128</v>
      </c>
      <c r="F143" s="71"/>
      <c r="G143" s="84"/>
      <c r="H143" s="56">
        <v>910000</v>
      </c>
      <c r="I143" s="56"/>
    </row>
    <row r="144" spans="1:9" ht="15.75" x14ac:dyDescent="0.25">
      <c r="A144" s="35"/>
      <c r="B144" s="22"/>
      <c r="C144" s="14" t="s">
        <v>129</v>
      </c>
      <c r="D144" s="14"/>
      <c r="E144" s="73" t="s">
        <v>130</v>
      </c>
      <c r="F144" s="73"/>
      <c r="G144" s="88"/>
      <c r="H144" s="55"/>
      <c r="I144" s="55"/>
    </row>
    <row r="145" spans="1:9" ht="15.75" x14ac:dyDescent="0.25">
      <c r="A145" s="5"/>
      <c r="B145" s="17"/>
      <c r="C145" s="7"/>
      <c r="D145" s="7" t="s">
        <v>131</v>
      </c>
      <c r="E145" s="71" t="s">
        <v>132</v>
      </c>
      <c r="F145" s="71"/>
      <c r="G145" s="84"/>
      <c r="H145" s="56"/>
      <c r="I145" s="56"/>
    </row>
    <row r="146" spans="1:9" ht="15.75" x14ac:dyDescent="0.25">
      <c r="A146" s="5"/>
      <c r="B146" s="17"/>
      <c r="C146" s="7"/>
      <c r="D146" s="7" t="s">
        <v>133</v>
      </c>
      <c r="E146" s="71" t="s">
        <v>134</v>
      </c>
      <c r="F146" s="71"/>
      <c r="G146" s="84"/>
      <c r="H146" s="56"/>
      <c r="I146" s="56"/>
    </row>
    <row r="147" spans="1:9" ht="15.75" x14ac:dyDescent="0.25">
      <c r="A147" s="35"/>
      <c r="B147" s="22"/>
      <c r="C147" s="14" t="s">
        <v>135</v>
      </c>
      <c r="D147" s="14"/>
      <c r="E147" s="73" t="s">
        <v>136</v>
      </c>
      <c r="F147" s="73"/>
      <c r="G147" s="88"/>
      <c r="H147" s="55"/>
      <c r="I147" s="55"/>
    </row>
    <row r="148" spans="1:9" ht="15.75" x14ac:dyDescent="0.25">
      <c r="A148" s="5"/>
      <c r="B148" s="17"/>
      <c r="C148" s="7"/>
      <c r="D148" s="7" t="s">
        <v>137</v>
      </c>
      <c r="E148" s="71" t="s">
        <v>136</v>
      </c>
      <c r="F148" s="71"/>
      <c r="G148" s="84"/>
      <c r="H148" s="56"/>
      <c r="I148" s="56"/>
    </row>
    <row r="149" spans="1:9" ht="15.75" x14ac:dyDescent="0.25">
      <c r="A149" s="35"/>
      <c r="B149" s="38" t="s">
        <v>138</v>
      </c>
      <c r="C149" s="14"/>
      <c r="D149" s="14"/>
      <c r="E149" s="73" t="s">
        <v>139</v>
      </c>
      <c r="F149" s="73"/>
      <c r="G149" s="88"/>
      <c r="H149" s="55">
        <v>25000</v>
      </c>
      <c r="I149" s="55"/>
    </row>
    <row r="150" spans="1:9" ht="15.75" x14ac:dyDescent="0.25">
      <c r="A150" s="43"/>
      <c r="B150" s="44"/>
      <c r="C150" s="45" t="s">
        <v>140</v>
      </c>
      <c r="D150" s="45"/>
      <c r="E150" s="96" t="s">
        <v>139</v>
      </c>
      <c r="F150" s="96"/>
      <c r="G150" s="97"/>
      <c r="H150" s="66">
        <v>25000</v>
      </c>
      <c r="I150" s="66"/>
    </row>
    <row r="151" spans="1:9" ht="32.25" customHeight="1" x14ac:dyDescent="0.25">
      <c r="A151" s="5"/>
      <c r="B151" s="17"/>
      <c r="C151" s="7"/>
      <c r="D151" s="7" t="s">
        <v>141</v>
      </c>
      <c r="E151" s="57" t="s">
        <v>142</v>
      </c>
      <c r="F151" s="57"/>
      <c r="G151" s="46"/>
      <c r="H151" s="56"/>
      <c r="I151" s="56"/>
    </row>
    <row r="152" spans="1:9" ht="15.75" x14ac:dyDescent="0.25">
      <c r="A152" s="5"/>
      <c r="B152" s="17"/>
      <c r="C152" s="7"/>
      <c r="D152" s="7" t="s">
        <v>143</v>
      </c>
      <c r="E152" s="71" t="s">
        <v>144</v>
      </c>
      <c r="F152" s="71"/>
      <c r="G152" s="84"/>
      <c r="H152" s="56">
        <v>25000</v>
      </c>
      <c r="I152" s="56"/>
    </row>
    <row r="153" spans="1:9" ht="15.75" x14ac:dyDescent="0.25">
      <c r="A153" s="35"/>
      <c r="B153" s="38" t="s">
        <v>145</v>
      </c>
      <c r="C153" s="14"/>
      <c r="D153" s="14"/>
      <c r="E153" s="73" t="s">
        <v>146</v>
      </c>
      <c r="F153" s="73"/>
      <c r="G153" s="88"/>
      <c r="H153" s="55">
        <v>150000</v>
      </c>
      <c r="I153" s="55"/>
    </row>
    <row r="154" spans="1:9" ht="15.75" x14ac:dyDescent="0.25">
      <c r="A154" s="5"/>
      <c r="B154" s="17"/>
      <c r="C154" s="7" t="s">
        <v>147</v>
      </c>
      <c r="D154" s="7"/>
      <c r="E154" s="71" t="s">
        <v>148</v>
      </c>
      <c r="F154" s="71"/>
      <c r="G154" s="84"/>
      <c r="H154" s="56">
        <v>150000</v>
      </c>
      <c r="I154" s="56"/>
    </row>
    <row r="155" spans="1:9" ht="15.75" x14ac:dyDescent="0.25">
      <c r="A155" s="5"/>
      <c r="B155" s="17"/>
      <c r="C155" s="7" t="s">
        <v>149</v>
      </c>
      <c r="D155" s="7"/>
      <c r="E155" s="71" t="s">
        <v>150</v>
      </c>
      <c r="F155" s="71"/>
      <c r="G155" s="84"/>
      <c r="H155" s="56">
        <v>0</v>
      </c>
      <c r="I155" s="56"/>
    </row>
    <row r="156" spans="1:9" ht="15.75" x14ac:dyDescent="0.25">
      <c r="A156" s="15" t="s">
        <v>151</v>
      </c>
      <c r="B156" s="22"/>
      <c r="C156" s="14"/>
      <c r="D156" s="14"/>
      <c r="E156" s="73" t="s">
        <v>152</v>
      </c>
      <c r="F156" s="73"/>
      <c r="G156" s="88"/>
      <c r="H156" s="55">
        <v>3050000</v>
      </c>
      <c r="I156" s="55"/>
    </row>
    <row r="157" spans="1:9" ht="15.75" x14ac:dyDescent="0.25">
      <c r="A157" s="35"/>
      <c r="B157" s="38" t="s">
        <v>153</v>
      </c>
      <c r="C157" s="14"/>
      <c r="D157" s="14"/>
      <c r="E157" s="73" t="s">
        <v>154</v>
      </c>
      <c r="F157" s="73"/>
      <c r="G157" s="88"/>
      <c r="H157" s="55">
        <v>145000</v>
      </c>
      <c r="I157" s="55"/>
    </row>
    <row r="158" spans="1:9" ht="15.75" x14ac:dyDescent="0.25">
      <c r="A158" s="35"/>
      <c r="B158" s="22"/>
      <c r="C158" s="14" t="s">
        <v>155</v>
      </c>
      <c r="D158" s="14"/>
      <c r="E158" s="73" t="s">
        <v>156</v>
      </c>
      <c r="F158" s="73"/>
      <c r="G158" s="88"/>
      <c r="H158" s="55">
        <v>135000</v>
      </c>
      <c r="I158" s="55"/>
    </row>
    <row r="159" spans="1:9" ht="15.75" x14ac:dyDescent="0.25">
      <c r="A159" s="5"/>
      <c r="B159" s="17"/>
      <c r="C159" s="7"/>
      <c r="D159" s="7" t="s">
        <v>157</v>
      </c>
      <c r="E159" s="71" t="s">
        <v>158</v>
      </c>
      <c r="F159" s="71"/>
      <c r="G159" s="84"/>
      <c r="H159" s="56">
        <v>70000</v>
      </c>
      <c r="I159" s="56"/>
    </row>
    <row r="160" spans="1:9" ht="15.75" x14ac:dyDescent="0.25">
      <c r="A160" s="5"/>
      <c r="B160" s="17"/>
      <c r="C160" s="7"/>
      <c r="D160" s="7" t="s">
        <v>159</v>
      </c>
      <c r="E160" s="71" t="s">
        <v>160</v>
      </c>
      <c r="F160" s="71"/>
      <c r="G160" s="84"/>
      <c r="H160" s="56">
        <v>5000</v>
      </c>
      <c r="I160" s="56"/>
    </row>
    <row r="161" spans="1:9" ht="15.75" x14ac:dyDescent="0.25">
      <c r="A161" s="5"/>
      <c r="B161" s="17"/>
      <c r="C161" s="7"/>
      <c r="D161" s="7" t="s">
        <v>161</v>
      </c>
      <c r="E161" s="71" t="s">
        <v>162</v>
      </c>
      <c r="F161" s="71"/>
      <c r="G161" s="84"/>
      <c r="H161" s="56">
        <v>5000</v>
      </c>
      <c r="I161" s="56"/>
    </row>
    <row r="162" spans="1:9" ht="15.75" x14ac:dyDescent="0.25">
      <c r="A162" s="5"/>
      <c r="B162" s="17"/>
      <c r="C162" s="7"/>
      <c r="D162" s="7" t="s">
        <v>163</v>
      </c>
      <c r="E162" s="71" t="s">
        <v>164</v>
      </c>
      <c r="F162" s="71"/>
      <c r="G162" s="84"/>
      <c r="H162" s="56">
        <v>10000</v>
      </c>
      <c r="I162" s="56"/>
    </row>
    <row r="163" spans="1:9" ht="15.75" x14ac:dyDescent="0.25">
      <c r="A163" s="5"/>
      <c r="B163" s="17"/>
      <c r="C163" s="7"/>
      <c r="D163" s="7" t="s">
        <v>165</v>
      </c>
      <c r="E163" s="71" t="s">
        <v>166</v>
      </c>
      <c r="F163" s="71"/>
      <c r="G163" s="84"/>
      <c r="H163" s="56">
        <v>10000</v>
      </c>
      <c r="I163" s="56"/>
    </row>
    <row r="164" spans="1:9" ht="15.75" x14ac:dyDescent="0.25">
      <c r="A164" s="5"/>
      <c r="B164" s="17"/>
      <c r="C164" s="7"/>
      <c r="D164" s="7" t="s">
        <v>167</v>
      </c>
      <c r="E164" s="71" t="s">
        <v>168</v>
      </c>
      <c r="F164" s="71"/>
      <c r="G164" s="84"/>
      <c r="H164" s="56">
        <v>10000</v>
      </c>
      <c r="I164" s="56"/>
    </row>
    <row r="165" spans="1:9" ht="15.75" x14ac:dyDescent="0.25">
      <c r="A165" s="5"/>
      <c r="B165" s="17"/>
      <c r="C165" s="7"/>
      <c r="D165" s="7" t="s">
        <v>169</v>
      </c>
      <c r="E165" s="71" t="s">
        <v>170</v>
      </c>
      <c r="F165" s="71"/>
      <c r="G165" s="84"/>
      <c r="H165" s="56">
        <v>25000</v>
      </c>
      <c r="I165" s="56"/>
    </row>
    <row r="166" spans="1:9" ht="15.75" x14ac:dyDescent="0.25">
      <c r="A166" s="35"/>
      <c r="B166" s="22"/>
      <c r="C166" s="14" t="s">
        <v>171</v>
      </c>
      <c r="D166" s="14"/>
      <c r="E166" s="73" t="s">
        <v>172</v>
      </c>
      <c r="F166" s="73"/>
      <c r="G166" s="88"/>
      <c r="H166" s="55">
        <f>SUM(H167:I168)</f>
        <v>10000</v>
      </c>
      <c r="I166" s="55"/>
    </row>
    <row r="167" spans="1:9" ht="15.75" x14ac:dyDescent="0.25">
      <c r="A167" s="5"/>
      <c r="B167" s="17"/>
      <c r="C167" s="7"/>
      <c r="D167" s="7" t="s">
        <v>173</v>
      </c>
      <c r="E167" s="71" t="s">
        <v>174</v>
      </c>
      <c r="F167" s="71"/>
      <c r="G167" s="84"/>
      <c r="H167" s="56">
        <v>5000</v>
      </c>
      <c r="I167" s="56"/>
    </row>
    <row r="168" spans="1:9" ht="15.75" x14ac:dyDescent="0.25">
      <c r="A168" s="5"/>
      <c r="B168" s="17"/>
      <c r="C168" s="7"/>
      <c r="D168" s="7" t="s">
        <v>175</v>
      </c>
      <c r="E168" s="71" t="s">
        <v>176</v>
      </c>
      <c r="F168" s="71"/>
      <c r="G168" s="84"/>
      <c r="H168" s="56">
        <v>5000</v>
      </c>
      <c r="I168" s="56"/>
    </row>
    <row r="182" spans="1:9" ht="47.25" x14ac:dyDescent="0.25">
      <c r="A182" s="19" t="s">
        <v>17</v>
      </c>
      <c r="B182" s="19" t="s">
        <v>18</v>
      </c>
      <c r="C182" s="20" t="s">
        <v>19</v>
      </c>
      <c r="D182" s="19" t="s">
        <v>118</v>
      </c>
      <c r="E182" s="76" t="s">
        <v>20</v>
      </c>
      <c r="F182" s="77"/>
      <c r="G182" s="78"/>
      <c r="H182" s="60" t="s">
        <v>531</v>
      </c>
      <c r="I182" s="61"/>
    </row>
    <row r="183" spans="1:9" ht="15.75" x14ac:dyDescent="0.25">
      <c r="A183" s="31"/>
      <c r="B183" s="39">
        <v>322</v>
      </c>
      <c r="C183" s="14"/>
      <c r="D183" s="14"/>
      <c r="E183" s="73" t="s">
        <v>177</v>
      </c>
      <c r="F183" s="73"/>
      <c r="G183" s="73"/>
      <c r="H183" s="55">
        <v>923000</v>
      </c>
      <c r="I183" s="55"/>
    </row>
    <row r="184" spans="1:9" ht="30.75" customHeight="1" x14ac:dyDescent="0.25">
      <c r="A184" s="31"/>
      <c r="B184" s="22"/>
      <c r="C184" s="14" t="s">
        <v>178</v>
      </c>
      <c r="D184" s="14"/>
      <c r="E184" s="72" t="s">
        <v>179</v>
      </c>
      <c r="F184" s="72"/>
      <c r="G184" s="72"/>
      <c r="H184" s="55">
        <v>123000</v>
      </c>
      <c r="I184" s="55"/>
    </row>
    <row r="185" spans="1:9" ht="15.75" x14ac:dyDescent="0.25">
      <c r="A185" s="5"/>
      <c r="B185" s="17"/>
      <c r="C185" s="7"/>
      <c r="D185" s="7" t="s">
        <v>180</v>
      </c>
      <c r="E185" s="71" t="s">
        <v>181</v>
      </c>
      <c r="F185" s="71"/>
      <c r="G185" s="71"/>
      <c r="H185" s="56">
        <v>40000</v>
      </c>
      <c r="I185" s="56"/>
    </row>
    <row r="186" spans="1:9" ht="31.5" customHeight="1" x14ac:dyDescent="0.25">
      <c r="A186" s="5"/>
      <c r="B186" s="17"/>
      <c r="C186" s="7"/>
      <c r="D186" s="7" t="s">
        <v>182</v>
      </c>
      <c r="E186" s="95" t="s">
        <v>183</v>
      </c>
      <c r="F186" s="95"/>
      <c r="G186" s="95"/>
      <c r="H186" s="56">
        <v>15000</v>
      </c>
      <c r="I186" s="56"/>
    </row>
    <row r="187" spans="1:9" ht="15.75" x14ac:dyDescent="0.25">
      <c r="A187" s="5"/>
      <c r="B187" s="17"/>
      <c r="C187" s="7"/>
      <c r="D187" s="7" t="s">
        <v>184</v>
      </c>
      <c r="E187" s="71" t="s">
        <v>185</v>
      </c>
      <c r="F187" s="71"/>
      <c r="G187" s="71"/>
      <c r="H187" s="56"/>
      <c r="I187" s="56"/>
    </row>
    <row r="188" spans="1:9" ht="31.5" customHeight="1" x14ac:dyDescent="0.25">
      <c r="A188" s="5"/>
      <c r="B188" s="17"/>
      <c r="C188" s="7"/>
      <c r="D188" s="7" t="s">
        <v>186</v>
      </c>
      <c r="E188" s="57" t="s">
        <v>187</v>
      </c>
      <c r="F188" s="57"/>
      <c r="G188" s="57"/>
      <c r="H188" s="56">
        <v>30000</v>
      </c>
      <c r="I188" s="56"/>
    </row>
    <row r="189" spans="1:9" ht="15.75" x14ac:dyDescent="0.25">
      <c r="A189" s="5"/>
      <c r="B189" s="17"/>
      <c r="C189" s="7"/>
      <c r="D189" s="7" t="s">
        <v>188</v>
      </c>
      <c r="E189" s="71" t="s">
        <v>189</v>
      </c>
      <c r="F189" s="71"/>
      <c r="G189" s="71"/>
      <c r="H189" s="56"/>
      <c r="I189" s="56"/>
    </row>
    <row r="190" spans="1:9" ht="15.75" x14ac:dyDescent="0.25">
      <c r="A190" s="5"/>
      <c r="B190" s="17"/>
      <c r="C190" s="7"/>
      <c r="D190" s="7" t="s">
        <v>190</v>
      </c>
      <c r="E190" s="71" t="s">
        <v>191</v>
      </c>
      <c r="F190" s="71"/>
      <c r="G190" s="71"/>
      <c r="H190" s="56">
        <v>8000</v>
      </c>
      <c r="I190" s="56"/>
    </row>
    <row r="191" spans="1:9" ht="31.5" customHeight="1" x14ac:dyDescent="0.25">
      <c r="A191" s="5"/>
      <c r="B191" s="17"/>
      <c r="C191" s="7"/>
      <c r="D191" s="7" t="s">
        <v>192</v>
      </c>
      <c r="E191" s="57" t="s">
        <v>193</v>
      </c>
      <c r="F191" s="57"/>
      <c r="G191" s="57"/>
      <c r="H191" s="56">
        <v>30000</v>
      </c>
      <c r="I191" s="56"/>
    </row>
    <row r="192" spans="1:9" ht="15.75" x14ac:dyDescent="0.25">
      <c r="A192" s="31"/>
      <c r="B192" s="22"/>
      <c r="C192" s="14" t="s">
        <v>194</v>
      </c>
      <c r="D192" s="14"/>
      <c r="E192" s="73" t="s">
        <v>195</v>
      </c>
      <c r="F192" s="73"/>
      <c r="G192" s="73"/>
      <c r="H192" s="55">
        <v>475000</v>
      </c>
      <c r="I192" s="55"/>
    </row>
    <row r="193" spans="1:9" ht="15.75" x14ac:dyDescent="0.25">
      <c r="A193" s="5"/>
      <c r="B193" s="17"/>
      <c r="C193" s="7"/>
      <c r="D193" s="7" t="s">
        <v>196</v>
      </c>
      <c r="E193" s="71" t="s">
        <v>197</v>
      </c>
      <c r="F193" s="71"/>
      <c r="G193" s="71"/>
      <c r="H193" s="56">
        <v>400000</v>
      </c>
      <c r="I193" s="56"/>
    </row>
    <row r="194" spans="1:9" ht="15.75" x14ac:dyDescent="0.25">
      <c r="A194" s="5"/>
      <c r="B194" s="17"/>
      <c r="C194" s="7"/>
      <c r="D194" s="7" t="s">
        <v>198</v>
      </c>
      <c r="E194" s="71" t="s">
        <v>199</v>
      </c>
      <c r="F194" s="71"/>
      <c r="G194" s="71"/>
      <c r="H194" s="56">
        <v>74000</v>
      </c>
      <c r="I194" s="56"/>
    </row>
    <row r="195" spans="1:9" ht="30.75" customHeight="1" x14ac:dyDescent="0.25">
      <c r="A195" s="5"/>
      <c r="B195" s="17"/>
      <c r="C195" s="7"/>
      <c r="D195" s="7" t="s">
        <v>200</v>
      </c>
      <c r="E195" s="57" t="s">
        <v>201</v>
      </c>
      <c r="F195" s="57"/>
      <c r="G195" s="57"/>
      <c r="H195" s="56">
        <v>1000</v>
      </c>
      <c r="I195" s="56"/>
    </row>
    <row r="196" spans="1:9" ht="31.5" customHeight="1" x14ac:dyDescent="0.25">
      <c r="A196" s="31"/>
      <c r="B196" s="22"/>
      <c r="C196" s="14" t="s">
        <v>202</v>
      </c>
      <c r="D196" s="14"/>
      <c r="E196" s="72" t="s">
        <v>203</v>
      </c>
      <c r="F196" s="72"/>
      <c r="G196" s="72"/>
      <c r="H196" s="55">
        <f>SUM(H197:I200)</f>
        <v>310000</v>
      </c>
      <c r="I196" s="55"/>
    </row>
    <row r="197" spans="1:9" ht="33.75" customHeight="1" x14ac:dyDescent="0.25">
      <c r="A197" s="5"/>
      <c r="B197" s="17"/>
      <c r="C197" s="7"/>
      <c r="D197" s="7" t="s">
        <v>204</v>
      </c>
      <c r="E197" s="91" t="s">
        <v>205</v>
      </c>
      <c r="F197" s="92"/>
      <c r="G197" s="93"/>
      <c r="H197" s="56">
        <v>215000</v>
      </c>
      <c r="I197" s="56"/>
    </row>
    <row r="198" spans="1:9" ht="43.5" customHeight="1" x14ac:dyDescent="0.25">
      <c r="A198" s="5"/>
      <c r="B198" s="17"/>
      <c r="C198" s="7"/>
      <c r="D198" s="7" t="s">
        <v>206</v>
      </c>
      <c r="E198" s="91" t="s">
        <v>207</v>
      </c>
      <c r="F198" s="92"/>
      <c r="G198" s="93"/>
      <c r="H198" s="56">
        <v>70000</v>
      </c>
      <c r="I198" s="56"/>
    </row>
    <row r="199" spans="1:9" ht="31.5" customHeight="1" x14ac:dyDescent="0.25">
      <c r="A199" s="5"/>
      <c r="B199" s="17"/>
      <c r="C199" s="7"/>
      <c r="D199" s="7" t="s">
        <v>208</v>
      </c>
      <c r="E199" s="46" t="s">
        <v>209</v>
      </c>
      <c r="F199" s="47"/>
      <c r="G199" s="48"/>
      <c r="H199" s="56">
        <v>10000</v>
      </c>
      <c r="I199" s="56"/>
    </row>
    <row r="200" spans="1:9" ht="32.25" customHeight="1" x14ac:dyDescent="0.25">
      <c r="A200" s="5"/>
      <c r="B200" s="17"/>
      <c r="C200" s="7"/>
      <c r="D200" s="7" t="s">
        <v>210</v>
      </c>
      <c r="E200" s="46" t="s">
        <v>211</v>
      </c>
      <c r="F200" s="47"/>
      <c r="G200" s="48"/>
      <c r="H200" s="56">
        <v>15000</v>
      </c>
      <c r="I200" s="56"/>
    </row>
    <row r="201" spans="1:9" ht="15.75" x14ac:dyDescent="0.25">
      <c r="A201" s="31"/>
      <c r="B201" s="22"/>
      <c r="C201" s="14" t="s">
        <v>212</v>
      </c>
      <c r="D201" s="14"/>
      <c r="E201" s="73" t="s">
        <v>213</v>
      </c>
      <c r="F201" s="73"/>
      <c r="G201" s="73"/>
      <c r="H201" s="55">
        <f>SUM(H202:I203)</f>
        <v>15000</v>
      </c>
      <c r="I201" s="55"/>
    </row>
    <row r="202" spans="1:9" ht="15.75" x14ac:dyDescent="0.25">
      <c r="A202" s="5"/>
      <c r="B202" s="17"/>
      <c r="C202" s="7"/>
      <c r="D202" s="7" t="s">
        <v>214</v>
      </c>
      <c r="E202" s="71" t="s">
        <v>215</v>
      </c>
      <c r="F202" s="71"/>
      <c r="G202" s="71"/>
      <c r="H202" s="56">
        <v>3000</v>
      </c>
      <c r="I202" s="56"/>
    </row>
    <row r="203" spans="1:9" ht="15.75" x14ac:dyDescent="0.25">
      <c r="A203" s="5"/>
      <c r="B203" s="17"/>
      <c r="C203" s="7"/>
      <c r="D203" s="7" t="s">
        <v>216</v>
      </c>
      <c r="E203" s="71" t="s">
        <v>217</v>
      </c>
      <c r="F203" s="71"/>
      <c r="G203" s="71"/>
      <c r="H203" s="56">
        <v>12000</v>
      </c>
      <c r="I203" s="56"/>
    </row>
    <row r="204" spans="1:9" ht="15.75" x14ac:dyDescent="0.25">
      <c r="A204" s="31"/>
      <c r="B204" s="38" t="s">
        <v>218</v>
      </c>
      <c r="C204" s="14"/>
      <c r="D204" s="14"/>
      <c r="E204" s="73" t="s">
        <v>219</v>
      </c>
      <c r="F204" s="73"/>
      <c r="G204" s="73"/>
      <c r="H204" s="55">
        <f>SUM(H205,H211,H217,H223,H228,H229,H237,H241,)</f>
        <v>1445000</v>
      </c>
      <c r="I204" s="55"/>
    </row>
    <row r="205" spans="1:9" ht="15.75" x14ac:dyDescent="0.25">
      <c r="A205" s="31"/>
      <c r="B205" s="22"/>
      <c r="C205" s="14" t="s">
        <v>220</v>
      </c>
      <c r="D205" s="14"/>
      <c r="E205" s="73" t="s">
        <v>221</v>
      </c>
      <c r="F205" s="73"/>
      <c r="G205" s="73"/>
      <c r="H205" s="55">
        <f>SUM(H206:I210)</f>
        <v>190000</v>
      </c>
      <c r="I205" s="55"/>
    </row>
    <row r="206" spans="1:9" ht="15.75" x14ac:dyDescent="0.25">
      <c r="A206" s="5"/>
      <c r="B206" s="17"/>
      <c r="C206" s="7"/>
      <c r="D206" s="7" t="s">
        <v>222</v>
      </c>
      <c r="E206" s="71" t="s">
        <v>223</v>
      </c>
      <c r="F206" s="71"/>
      <c r="G206" s="71"/>
      <c r="H206" s="56">
        <v>120000</v>
      </c>
      <c r="I206" s="56"/>
    </row>
    <row r="207" spans="1:9" ht="15.75" x14ac:dyDescent="0.25">
      <c r="A207" s="5"/>
      <c r="B207" s="17"/>
      <c r="C207" s="7"/>
      <c r="D207" s="7" t="s">
        <v>224</v>
      </c>
      <c r="E207" s="71" t="s">
        <v>225</v>
      </c>
      <c r="F207" s="71"/>
      <c r="G207" s="71"/>
      <c r="H207" s="56">
        <v>20000</v>
      </c>
      <c r="I207" s="56"/>
    </row>
    <row r="208" spans="1:9" ht="15.75" x14ac:dyDescent="0.25">
      <c r="A208" s="5"/>
      <c r="B208" s="17"/>
      <c r="C208" s="7"/>
      <c r="D208" s="7" t="s">
        <v>226</v>
      </c>
      <c r="E208" s="71" t="s">
        <v>227</v>
      </c>
      <c r="F208" s="71"/>
      <c r="G208" s="71"/>
      <c r="H208" s="56">
        <v>40000</v>
      </c>
      <c r="I208" s="56"/>
    </row>
    <row r="209" spans="1:9" ht="15.75" x14ac:dyDescent="0.25">
      <c r="A209" s="5"/>
      <c r="B209" s="17"/>
      <c r="C209" s="7"/>
      <c r="D209" s="7" t="s">
        <v>228</v>
      </c>
      <c r="E209" s="71" t="s">
        <v>229</v>
      </c>
      <c r="F209" s="71"/>
      <c r="G209" s="71"/>
      <c r="H209" s="56"/>
      <c r="I209" s="56"/>
    </row>
    <row r="210" spans="1:9" ht="15.75" x14ac:dyDescent="0.25">
      <c r="A210" s="5"/>
      <c r="B210" s="17"/>
      <c r="C210" s="7"/>
      <c r="D210" s="7" t="s">
        <v>230</v>
      </c>
      <c r="E210" s="71" t="s">
        <v>231</v>
      </c>
      <c r="F210" s="71"/>
      <c r="G210" s="71"/>
      <c r="H210" s="56">
        <v>10000</v>
      </c>
      <c r="I210" s="56"/>
    </row>
    <row r="211" spans="1:9" ht="30.75" customHeight="1" x14ac:dyDescent="0.25">
      <c r="A211" s="31"/>
      <c r="B211" s="22"/>
      <c r="C211" s="14" t="s">
        <v>232</v>
      </c>
      <c r="D211" s="14"/>
      <c r="E211" s="72" t="s">
        <v>233</v>
      </c>
      <c r="F211" s="72"/>
      <c r="G211" s="72"/>
      <c r="H211" s="55">
        <f>SUM(H212:I213,H215:I216,)</f>
        <v>400000</v>
      </c>
      <c r="I211" s="55"/>
    </row>
    <row r="212" spans="1:9" ht="31.5" customHeight="1" x14ac:dyDescent="0.25">
      <c r="A212" s="5"/>
      <c r="B212" s="17"/>
      <c r="C212" s="7"/>
      <c r="D212" s="7" t="s">
        <v>234</v>
      </c>
      <c r="E212" s="57" t="s">
        <v>235</v>
      </c>
      <c r="F212" s="57"/>
      <c r="G212" s="57"/>
      <c r="H212" s="56">
        <v>190000</v>
      </c>
      <c r="I212" s="56"/>
    </row>
    <row r="213" spans="1:9" ht="31.5" customHeight="1" x14ac:dyDescent="0.25">
      <c r="A213" s="5"/>
      <c r="B213" s="17"/>
      <c r="C213" s="7"/>
      <c r="D213" s="7" t="s">
        <v>236</v>
      </c>
      <c r="E213" s="57" t="s">
        <v>237</v>
      </c>
      <c r="F213" s="57"/>
      <c r="G213" s="57"/>
      <c r="H213" s="56">
        <v>150000</v>
      </c>
      <c r="I213" s="56"/>
    </row>
    <row r="214" spans="1:9" ht="31.5" customHeight="1" x14ac:dyDescent="0.25">
      <c r="A214" s="19" t="s">
        <v>17</v>
      </c>
      <c r="B214" s="19" t="s">
        <v>18</v>
      </c>
      <c r="C214" s="20" t="s">
        <v>19</v>
      </c>
      <c r="D214" s="19" t="s">
        <v>118</v>
      </c>
      <c r="E214" s="76" t="s">
        <v>20</v>
      </c>
      <c r="F214" s="77"/>
      <c r="G214" s="78"/>
      <c r="H214" s="60" t="s">
        <v>531</v>
      </c>
      <c r="I214" s="61"/>
    </row>
    <row r="215" spans="1:9" ht="31.5" customHeight="1" x14ac:dyDescent="0.25">
      <c r="A215" s="5"/>
      <c r="B215" s="17"/>
      <c r="C215" s="7"/>
      <c r="D215" s="7" t="s">
        <v>238</v>
      </c>
      <c r="E215" s="57" t="s">
        <v>239</v>
      </c>
      <c r="F215" s="57"/>
      <c r="G215" s="57"/>
      <c r="H215" s="56">
        <v>30000</v>
      </c>
      <c r="I215" s="56"/>
    </row>
    <row r="216" spans="1:9" ht="15.75" x14ac:dyDescent="0.25">
      <c r="A216" s="5"/>
      <c r="B216" s="17"/>
      <c r="C216" s="7"/>
      <c r="D216" s="7" t="s">
        <v>240</v>
      </c>
      <c r="E216" s="57" t="s">
        <v>241</v>
      </c>
      <c r="F216" s="57"/>
      <c r="G216" s="57"/>
      <c r="H216" s="56">
        <v>30000</v>
      </c>
      <c r="I216" s="56"/>
    </row>
    <row r="217" spans="1:9" ht="15.75" x14ac:dyDescent="0.25">
      <c r="A217" s="31"/>
      <c r="B217" s="22"/>
      <c r="C217" s="14" t="s">
        <v>242</v>
      </c>
      <c r="D217" s="14"/>
      <c r="E217" s="73" t="s">
        <v>243</v>
      </c>
      <c r="F217" s="73"/>
      <c r="G217" s="73"/>
      <c r="H217" s="55">
        <f>SUM(H218:I222)</f>
        <v>75000</v>
      </c>
      <c r="I217" s="55"/>
    </row>
    <row r="218" spans="1:9" ht="15.75" x14ac:dyDescent="0.25">
      <c r="A218" s="5"/>
      <c r="B218" s="17"/>
      <c r="C218" s="7"/>
      <c r="D218" s="7" t="s">
        <v>244</v>
      </c>
      <c r="E218" s="71" t="s">
        <v>245</v>
      </c>
      <c r="F218" s="71"/>
      <c r="G218" s="71"/>
      <c r="H218" s="56">
        <v>25000</v>
      </c>
      <c r="I218" s="56"/>
    </row>
    <row r="219" spans="1:9" ht="15.75" x14ac:dyDescent="0.25">
      <c r="A219" s="5"/>
      <c r="B219" s="17"/>
      <c r="C219" s="7"/>
      <c r="D219" s="7" t="s">
        <v>246</v>
      </c>
      <c r="E219" s="71" t="s">
        <v>247</v>
      </c>
      <c r="F219" s="71"/>
      <c r="G219" s="71"/>
      <c r="H219" s="56">
        <v>15000</v>
      </c>
      <c r="I219" s="56"/>
    </row>
    <row r="220" spans="1:9" ht="15.75" x14ac:dyDescent="0.25">
      <c r="A220" s="5"/>
      <c r="B220" s="17"/>
      <c r="C220" s="7"/>
      <c r="D220" s="7" t="s">
        <v>248</v>
      </c>
      <c r="E220" s="71" t="s">
        <v>249</v>
      </c>
      <c r="F220" s="71"/>
      <c r="G220" s="71"/>
      <c r="H220" s="56">
        <v>5000</v>
      </c>
      <c r="I220" s="56"/>
    </row>
    <row r="221" spans="1:9" ht="15.75" x14ac:dyDescent="0.25">
      <c r="A221" s="5"/>
      <c r="B221" s="17"/>
      <c r="C221" s="7"/>
      <c r="D221" s="7" t="s">
        <v>250</v>
      </c>
      <c r="E221" s="71" t="s">
        <v>251</v>
      </c>
      <c r="F221" s="71"/>
      <c r="G221" s="71"/>
      <c r="H221" s="56">
        <v>15000</v>
      </c>
      <c r="I221" s="56"/>
    </row>
    <row r="222" spans="1:9" ht="15.75" x14ac:dyDescent="0.25">
      <c r="A222" s="5"/>
      <c r="B222" s="17"/>
      <c r="C222" s="7"/>
      <c r="D222" s="7" t="s">
        <v>252</v>
      </c>
      <c r="E222" s="71" t="s">
        <v>253</v>
      </c>
      <c r="F222" s="71"/>
      <c r="G222" s="71"/>
      <c r="H222" s="56">
        <v>15000</v>
      </c>
      <c r="I222" s="56"/>
    </row>
    <row r="223" spans="1:9" ht="15.75" x14ac:dyDescent="0.25">
      <c r="A223" s="31"/>
      <c r="B223" s="22"/>
      <c r="C223" s="14" t="s">
        <v>254</v>
      </c>
      <c r="D223" s="14"/>
      <c r="E223" s="73" t="s">
        <v>255</v>
      </c>
      <c r="F223" s="73"/>
      <c r="G223" s="73"/>
      <c r="H223" s="55">
        <f>SUM(H224:I227)</f>
        <v>95000</v>
      </c>
      <c r="I223" s="55"/>
    </row>
    <row r="224" spans="1:9" ht="15.75" x14ac:dyDescent="0.25">
      <c r="A224" s="5"/>
      <c r="B224" s="17"/>
      <c r="C224" s="7"/>
      <c r="D224" s="7" t="s">
        <v>256</v>
      </c>
      <c r="E224" s="71" t="s">
        <v>257</v>
      </c>
      <c r="F224" s="71"/>
      <c r="G224" s="71"/>
      <c r="H224" s="56">
        <v>5000</v>
      </c>
      <c r="I224" s="56"/>
    </row>
    <row r="225" spans="1:9" ht="15.75" x14ac:dyDescent="0.25">
      <c r="A225" s="5"/>
      <c r="B225" s="17"/>
      <c r="C225" s="7"/>
      <c r="D225" s="7" t="s">
        <v>258</v>
      </c>
      <c r="E225" s="71" t="s">
        <v>259</v>
      </c>
      <c r="F225" s="71"/>
      <c r="G225" s="71"/>
      <c r="H225" s="56">
        <v>5000</v>
      </c>
      <c r="I225" s="56"/>
    </row>
    <row r="226" spans="1:9" ht="15.75" x14ac:dyDescent="0.25">
      <c r="A226" s="5"/>
      <c r="B226" s="17"/>
      <c r="C226" s="7"/>
      <c r="D226" s="7" t="s">
        <v>260</v>
      </c>
      <c r="E226" s="71" t="s">
        <v>261</v>
      </c>
      <c r="F226" s="71"/>
      <c r="G226" s="71"/>
      <c r="H226" s="56">
        <v>75000</v>
      </c>
      <c r="I226" s="56"/>
    </row>
    <row r="227" spans="1:9" ht="15.75" x14ac:dyDescent="0.25">
      <c r="A227" s="5"/>
      <c r="B227" s="17"/>
      <c r="C227" s="7"/>
      <c r="D227" s="7" t="s">
        <v>262</v>
      </c>
      <c r="E227" s="71" t="s">
        <v>263</v>
      </c>
      <c r="F227" s="71"/>
      <c r="G227" s="71"/>
      <c r="H227" s="56">
        <v>10000</v>
      </c>
      <c r="I227" s="56"/>
    </row>
    <row r="228" spans="1:9" ht="15.75" x14ac:dyDescent="0.25">
      <c r="A228" s="31"/>
      <c r="B228" s="22"/>
      <c r="C228" s="31">
        <v>3235</v>
      </c>
      <c r="D228" s="14"/>
      <c r="E228" s="73" t="s">
        <v>264</v>
      </c>
      <c r="F228" s="73"/>
      <c r="G228" s="73"/>
      <c r="H228" s="55">
        <v>75000</v>
      </c>
      <c r="I228" s="55"/>
    </row>
    <row r="229" spans="1:9" ht="15.75" x14ac:dyDescent="0.25">
      <c r="A229" s="31"/>
      <c r="B229" s="22"/>
      <c r="C229" s="14" t="s">
        <v>265</v>
      </c>
      <c r="D229" s="14"/>
      <c r="E229" s="73" t="s">
        <v>266</v>
      </c>
      <c r="F229" s="73"/>
      <c r="G229" s="73"/>
      <c r="H229" s="55">
        <f>SUM(H230:I236)</f>
        <v>475000</v>
      </c>
      <c r="I229" s="55"/>
    </row>
    <row r="230" spans="1:9" ht="15.75" x14ac:dyDescent="0.25">
      <c r="A230" s="5"/>
      <c r="B230" s="17"/>
      <c r="C230" s="7"/>
      <c r="D230" s="7" t="s">
        <v>267</v>
      </c>
      <c r="E230" s="71" t="s">
        <v>268</v>
      </c>
      <c r="F230" s="71"/>
      <c r="G230" s="71"/>
      <c r="H230" s="56"/>
      <c r="I230" s="56"/>
    </row>
    <row r="231" spans="1:9" ht="15.75" x14ac:dyDescent="0.25">
      <c r="A231" s="5"/>
      <c r="B231" s="17"/>
      <c r="C231" s="7"/>
      <c r="D231" s="7" t="s">
        <v>269</v>
      </c>
      <c r="E231" s="71" t="s">
        <v>270</v>
      </c>
      <c r="F231" s="71"/>
      <c r="G231" s="71"/>
      <c r="H231" s="56"/>
      <c r="I231" s="56"/>
    </row>
    <row r="232" spans="1:9" ht="31.5" customHeight="1" x14ac:dyDescent="0.25">
      <c r="A232" s="5"/>
      <c r="B232" s="17"/>
      <c r="C232" s="7"/>
      <c r="D232" s="7" t="s">
        <v>271</v>
      </c>
      <c r="E232" s="57" t="s">
        <v>272</v>
      </c>
      <c r="F232" s="57"/>
      <c r="G232" s="57"/>
      <c r="H232" s="56">
        <v>230000</v>
      </c>
      <c r="I232" s="56"/>
    </row>
    <row r="233" spans="1:9" ht="15.75" x14ac:dyDescent="0.25">
      <c r="A233" s="5"/>
      <c r="B233" s="17"/>
      <c r="C233" s="7"/>
      <c r="D233" s="7" t="s">
        <v>273</v>
      </c>
      <c r="E233" s="71" t="s">
        <v>274</v>
      </c>
      <c r="F233" s="71"/>
      <c r="G233" s="71"/>
      <c r="H233" s="56"/>
      <c r="I233" s="56"/>
    </row>
    <row r="234" spans="1:9" ht="32.25" customHeight="1" x14ac:dyDescent="0.25">
      <c r="A234" s="5"/>
      <c r="B234" s="17"/>
      <c r="C234" s="7"/>
      <c r="D234" s="7" t="s">
        <v>275</v>
      </c>
      <c r="E234" s="57" t="s">
        <v>541</v>
      </c>
      <c r="F234" s="57"/>
      <c r="G234" s="57"/>
      <c r="H234" s="56">
        <v>215000</v>
      </c>
      <c r="I234" s="56"/>
    </row>
    <row r="235" spans="1:9" ht="15.75" x14ac:dyDescent="0.25">
      <c r="A235" s="5"/>
      <c r="B235" s="17"/>
      <c r="C235" s="7"/>
      <c r="D235" s="7" t="s">
        <v>276</v>
      </c>
      <c r="E235" s="71" t="s">
        <v>277</v>
      </c>
      <c r="F235" s="71"/>
      <c r="G235" s="71"/>
      <c r="H235" s="56">
        <v>15000</v>
      </c>
      <c r="I235" s="56"/>
    </row>
    <row r="236" spans="1:9" ht="15.75" x14ac:dyDescent="0.25">
      <c r="A236" s="5"/>
      <c r="B236" s="17"/>
      <c r="C236" s="7"/>
      <c r="D236" s="7" t="s">
        <v>278</v>
      </c>
      <c r="E236" s="71" t="s">
        <v>279</v>
      </c>
      <c r="F236" s="71"/>
      <c r="G236" s="71"/>
      <c r="H236" s="56">
        <v>15000</v>
      </c>
      <c r="I236" s="56"/>
    </row>
    <row r="237" spans="1:9" ht="15.75" x14ac:dyDescent="0.25">
      <c r="A237" s="31"/>
      <c r="B237" s="22"/>
      <c r="C237" s="14" t="s">
        <v>280</v>
      </c>
      <c r="D237" s="14"/>
      <c r="E237" s="73" t="s">
        <v>281</v>
      </c>
      <c r="F237" s="73"/>
      <c r="G237" s="73"/>
      <c r="H237" s="55">
        <f>SUM(H238:I240)</f>
        <v>50000</v>
      </c>
      <c r="I237" s="55"/>
    </row>
    <row r="238" spans="1:9" ht="15.75" x14ac:dyDescent="0.25">
      <c r="A238" s="5"/>
      <c r="B238" s="17"/>
      <c r="C238" s="7"/>
      <c r="D238" s="7" t="s">
        <v>282</v>
      </c>
      <c r="E238" s="71" t="s">
        <v>283</v>
      </c>
      <c r="F238" s="71"/>
      <c r="G238" s="71"/>
      <c r="H238" s="56">
        <v>40000</v>
      </c>
      <c r="I238" s="56"/>
    </row>
    <row r="239" spans="1:9" ht="15.75" x14ac:dyDescent="0.25">
      <c r="A239" s="5"/>
      <c r="B239" s="17"/>
      <c r="C239" s="7"/>
      <c r="D239" s="7" t="s">
        <v>284</v>
      </c>
      <c r="E239" s="71" t="s">
        <v>285</v>
      </c>
      <c r="F239" s="71"/>
      <c r="G239" s="71"/>
      <c r="H239" s="56"/>
      <c r="I239" s="56"/>
    </row>
    <row r="240" spans="1:9" ht="15.75" x14ac:dyDescent="0.25">
      <c r="A240" s="5"/>
      <c r="B240" s="17"/>
      <c r="C240" s="7"/>
      <c r="D240" s="7" t="s">
        <v>286</v>
      </c>
      <c r="E240" s="71" t="s">
        <v>287</v>
      </c>
      <c r="F240" s="71"/>
      <c r="G240" s="71"/>
      <c r="H240" s="56">
        <v>10000</v>
      </c>
      <c r="I240" s="56"/>
    </row>
    <row r="241" spans="1:9" ht="15.75" x14ac:dyDescent="0.25">
      <c r="A241" s="31"/>
      <c r="B241" s="22"/>
      <c r="C241" s="14" t="s">
        <v>288</v>
      </c>
      <c r="D241" s="14"/>
      <c r="E241" s="73" t="s">
        <v>289</v>
      </c>
      <c r="F241" s="73"/>
      <c r="G241" s="73"/>
      <c r="H241" s="55">
        <f>SUM(H242:I246)</f>
        <v>85000</v>
      </c>
      <c r="I241" s="55"/>
    </row>
    <row r="242" spans="1:9" ht="32.25" customHeight="1" x14ac:dyDescent="0.25">
      <c r="A242" s="5"/>
      <c r="B242" s="17"/>
      <c r="C242" s="7"/>
      <c r="D242" s="7" t="s">
        <v>290</v>
      </c>
      <c r="E242" s="57" t="s">
        <v>291</v>
      </c>
      <c r="F242" s="57"/>
      <c r="G242" s="57"/>
      <c r="H242" s="56">
        <v>16000</v>
      </c>
      <c r="I242" s="56"/>
    </row>
    <row r="243" spans="1:9" ht="15.75" x14ac:dyDescent="0.25">
      <c r="A243" s="5"/>
      <c r="B243" s="17"/>
      <c r="C243" s="7"/>
      <c r="D243" s="7" t="s">
        <v>292</v>
      </c>
      <c r="E243" s="71" t="s">
        <v>293</v>
      </c>
      <c r="F243" s="71"/>
      <c r="G243" s="71"/>
      <c r="H243" s="56"/>
      <c r="I243" s="56"/>
    </row>
    <row r="244" spans="1:9" ht="15.75" x14ac:dyDescent="0.25">
      <c r="A244" s="5"/>
      <c r="B244" s="17"/>
      <c r="C244" s="7"/>
      <c r="D244" s="7" t="s">
        <v>294</v>
      </c>
      <c r="E244" s="71" t="s">
        <v>295</v>
      </c>
      <c r="F244" s="71"/>
      <c r="G244" s="71"/>
      <c r="H244" s="56">
        <v>27000</v>
      </c>
      <c r="I244" s="56"/>
    </row>
    <row r="245" spans="1:9" ht="32.25" customHeight="1" x14ac:dyDescent="0.25">
      <c r="A245" s="5"/>
      <c r="B245" s="17"/>
      <c r="C245" s="7"/>
      <c r="D245" s="7" t="s">
        <v>296</v>
      </c>
      <c r="E245" s="57" t="s">
        <v>297</v>
      </c>
      <c r="F245" s="57"/>
      <c r="G245" s="57"/>
      <c r="H245" s="56">
        <v>7000</v>
      </c>
      <c r="I245" s="56"/>
    </row>
    <row r="246" spans="1:9" ht="31.5" customHeight="1" x14ac:dyDescent="0.25">
      <c r="A246" s="5"/>
      <c r="B246" s="17"/>
      <c r="C246" s="7"/>
      <c r="D246" s="7" t="s">
        <v>298</v>
      </c>
      <c r="E246" s="57" t="s">
        <v>542</v>
      </c>
      <c r="F246" s="57"/>
      <c r="G246" s="57"/>
      <c r="H246" s="56">
        <v>35000</v>
      </c>
      <c r="I246" s="56"/>
    </row>
    <row r="247" spans="1:9" ht="15.75" x14ac:dyDescent="0.25">
      <c r="A247" s="31"/>
      <c r="B247" s="38" t="s">
        <v>299</v>
      </c>
      <c r="C247" s="14"/>
      <c r="D247" s="14"/>
      <c r="E247" s="73" t="s">
        <v>300</v>
      </c>
      <c r="F247" s="73"/>
      <c r="G247" s="73"/>
      <c r="H247" s="55">
        <f>SUM(H248,H253,H257,H259,H262,)</f>
        <v>337000</v>
      </c>
      <c r="I247" s="55"/>
    </row>
    <row r="248" spans="1:9" ht="30.75" customHeight="1" x14ac:dyDescent="0.25">
      <c r="A248" s="31"/>
      <c r="B248" s="22"/>
      <c r="C248" s="14" t="s">
        <v>301</v>
      </c>
      <c r="D248" s="14"/>
      <c r="E248" s="72" t="s">
        <v>302</v>
      </c>
      <c r="F248" s="72"/>
      <c r="G248" s="72"/>
      <c r="H248" s="55">
        <f>SUM(H249,H251:I252,)</f>
        <v>125000</v>
      </c>
      <c r="I248" s="55"/>
    </row>
    <row r="249" spans="1:9" ht="31.5" customHeight="1" x14ac:dyDescent="0.25">
      <c r="A249" s="5"/>
      <c r="B249" s="17"/>
      <c r="C249" s="7"/>
      <c r="D249" s="7" t="s">
        <v>303</v>
      </c>
      <c r="E249" s="57" t="s">
        <v>304</v>
      </c>
      <c r="F249" s="57"/>
      <c r="G249" s="57"/>
      <c r="H249" s="56">
        <v>105000</v>
      </c>
      <c r="I249" s="56"/>
    </row>
    <row r="250" spans="1:9" ht="47.25" x14ac:dyDescent="0.25">
      <c r="A250" s="19" t="s">
        <v>17</v>
      </c>
      <c r="B250" s="19" t="s">
        <v>18</v>
      </c>
      <c r="C250" s="20" t="s">
        <v>19</v>
      </c>
      <c r="D250" s="19" t="s">
        <v>118</v>
      </c>
      <c r="E250" s="76" t="s">
        <v>20</v>
      </c>
      <c r="F250" s="77"/>
      <c r="G250" s="78"/>
      <c r="H250" s="60" t="s">
        <v>531</v>
      </c>
      <c r="I250" s="61"/>
    </row>
    <row r="251" spans="1:9" ht="15.75" x14ac:dyDescent="0.25">
      <c r="A251" s="5"/>
      <c r="B251" s="17"/>
      <c r="C251" s="7"/>
      <c r="D251" s="7" t="s">
        <v>305</v>
      </c>
      <c r="E251" s="71" t="s">
        <v>306</v>
      </c>
      <c r="F251" s="71"/>
      <c r="G251" s="71"/>
      <c r="H251" s="56">
        <v>10000</v>
      </c>
      <c r="I251" s="56"/>
    </row>
    <row r="252" spans="1:9" ht="15.75" x14ac:dyDescent="0.25">
      <c r="A252" s="5"/>
      <c r="B252" s="17"/>
      <c r="C252" s="7"/>
      <c r="D252" s="7" t="s">
        <v>307</v>
      </c>
      <c r="E252" s="71" t="s">
        <v>308</v>
      </c>
      <c r="F252" s="71"/>
      <c r="G252" s="71"/>
      <c r="H252" s="56">
        <v>10000</v>
      </c>
      <c r="I252" s="56"/>
    </row>
    <row r="253" spans="1:9" ht="15.75" x14ac:dyDescent="0.25">
      <c r="A253" s="31"/>
      <c r="B253" s="22"/>
      <c r="C253" s="14" t="s">
        <v>309</v>
      </c>
      <c r="D253" s="14"/>
      <c r="E253" s="73" t="s">
        <v>310</v>
      </c>
      <c r="F253" s="73"/>
      <c r="G253" s="73"/>
      <c r="H253" s="55">
        <f>SUM(H254:I256)</f>
        <v>12000</v>
      </c>
      <c r="I253" s="55"/>
    </row>
    <row r="254" spans="1:9" ht="15.75" x14ac:dyDescent="0.25">
      <c r="A254" s="5"/>
      <c r="B254" s="17"/>
      <c r="C254" s="7"/>
      <c r="D254" s="7" t="s">
        <v>311</v>
      </c>
      <c r="E254" s="71" t="s">
        <v>312</v>
      </c>
      <c r="F254" s="71"/>
      <c r="G254" s="71"/>
      <c r="H254" s="56">
        <v>6000</v>
      </c>
      <c r="I254" s="56"/>
    </row>
    <row r="255" spans="1:9" ht="15.75" x14ac:dyDescent="0.25">
      <c r="A255" s="5"/>
      <c r="B255" s="17"/>
      <c r="C255" s="7"/>
      <c r="D255" s="7" t="s">
        <v>313</v>
      </c>
      <c r="E255" s="71" t="s">
        <v>314</v>
      </c>
      <c r="F255" s="71"/>
      <c r="G255" s="71"/>
      <c r="H255" s="56">
        <v>1000</v>
      </c>
      <c r="I255" s="56"/>
    </row>
    <row r="256" spans="1:9" ht="15.75" x14ac:dyDescent="0.25">
      <c r="A256" s="5"/>
      <c r="B256" s="17"/>
      <c r="C256" s="7"/>
      <c r="D256" s="7" t="s">
        <v>315</v>
      </c>
      <c r="E256" s="71" t="s">
        <v>316</v>
      </c>
      <c r="F256" s="71"/>
      <c r="G256" s="71"/>
      <c r="H256" s="56">
        <v>5000</v>
      </c>
      <c r="I256" s="56"/>
    </row>
    <row r="257" spans="1:9" ht="15.75" x14ac:dyDescent="0.25">
      <c r="A257" s="31"/>
      <c r="B257" s="22"/>
      <c r="C257" s="14" t="s">
        <v>317</v>
      </c>
      <c r="D257" s="14"/>
      <c r="E257" s="73" t="s">
        <v>318</v>
      </c>
      <c r="F257" s="73"/>
      <c r="G257" s="73"/>
      <c r="H257" s="55">
        <f>SUM(H258)</f>
        <v>150000</v>
      </c>
      <c r="I257" s="55"/>
    </row>
    <row r="258" spans="1:9" ht="15.75" x14ac:dyDescent="0.25">
      <c r="A258" s="5"/>
      <c r="B258" s="17"/>
      <c r="C258" s="7"/>
      <c r="D258" s="7" t="s">
        <v>319</v>
      </c>
      <c r="E258" s="71" t="s">
        <v>318</v>
      </c>
      <c r="F258" s="71"/>
      <c r="G258" s="71"/>
      <c r="H258" s="56">
        <v>150000</v>
      </c>
      <c r="I258" s="56"/>
    </row>
    <row r="259" spans="1:9" ht="15.75" x14ac:dyDescent="0.25">
      <c r="A259" s="31"/>
      <c r="B259" s="22"/>
      <c r="C259" s="14" t="s">
        <v>320</v>
      </c>
      <c r="D259" s="14"/>
      <c r="E259" s="73" t="s">
        <v>321</v>
      </c>
      <c r="F259" s="73"/>
      <c r="G259" s="73"/>
      <c r="H259" s="55">
        <f>SUM(H260:I261)</f>
        <v>0</v>
      </c>
      <c r="I259" s="55"/>
    </row>
    <row r="260" spans="1:9" ht="15.75" x14ac:dyDescent="0.25">
      <c r="A260" s="5"/>
      <c r="B260" s="17"/>
      <c r="C260" s="7"/>
      <c r="D260" s="7" t="s">
        <v>322</v>
      </c>
      <c r="E260" s="71" t="s">
        <v>323</v>
      </c>
      <c r="F260" s="71"/>
      <c r="G260" s="71"/>
      <c r="H260" s="56"/>
      <c r="I260" s="56"/>
    </row>
    <row r="261" spans="1:9" ht="15.75" x14ac:dyDescent="0.25">
      <c r="A261" s="5"/>
      <c r="B261" s="17"/>
      <c r="C261" s="7"/>
      <c r="D261" s="7" t="s">
        <v>324</v>
      </c>
      <c r="E261" s="71" t="s">
        <v>325</v>
      </c>
      <c r="F261" s="71"/>
      <c r="G261" s="71"/>
      <c r="H261" s="56"/>
      <c r="I261" s="56"/>
    </row>
    <row r="262" spans="1:9" ht="15.75" x14ac:dyDescent="0.25">
      <c r="A262" s="31"/>
      <c r="B262" s="22"/>
      <c r="C262" s="14" t="s">
        <v>326</v>
      </c>
      <c r="D262" s="14"/>
      <c r="E262" s="73" t="s">
        <v>300</v>
      </c>
      <c r="F262" s="73"/>
      <c r="G262" s="73"/>
      <c r="H262" s="55">
        <f>SUM(H263)</f>
        <v>50000</v>
      </c>
      <c r="I262" s="55"/>
    </row>
    <row r="263" spans="1:9" ht="15.75" x14ac:dyDescent="0.25">
      <c r="A263" s="5"/>
      <c r="B263" s="17"/>
      <c r="C263" s="7"/>
      <c r="D263" s="7" t="s">
        <v>327</v>
      </c>
      <c r="E263" s="71" t="s">
        <v>300</v>
      </c>
      <c r="F263" s="71"/>
      <c r="G263" s="71"/>
      <c r="H263" s="56">
        <v>50000</v>
      </c>
      <c r="I263" s="56"/>
    </row>
    <row r="264" spans="1:9" ht="15.75" x14ac:dyDescent="0.25">
      <c r="A264" s="15" t="s">
        <v>328</v>
      </c>
      <c r="B264" s="22"/>
      <c r="C264" s="14"/>
      <c r="D264" s="14"/>
      <c r="E264" s="73" t="s">
        <v>329</v>
      </c>
      <c r="F264" s="73"/>
      <c r="G264" s="73"/>
      <c r="H264" s="55">
        <f>SUM(H265,H270,H275,)</f>
        <v>235000</v>
      </c>
      <c r="I264" s="55"/>
    </row>
    <row r="265" spans="1:9" ht="18.75" customHeight="1" x14ac:dyDescent="0.25">
      <c r="A265" s="31"/>
      <c r="B265" s="38" t="s">
        <v>330</v>
      </c>
      <c r="C265" s="14"/>
      <c r="D265" s="14"/>
      <c r="E265" s="73" t="s">
        <v>331</v>
      </c>
      <c r="F265" s="73"/>
      <c r="G265" s="73"/>
      <c r="H265" s="55">
        <v>5000</v>
      </c>
      <c r="I265" s="55"/>
    </row>
    <row r="266" spans="1:9" ht="15.75" x14ac:dyDescent="0.25">
      <c r="A266" s="5"/>
      <c r="B266" s="17"/>
      <c r="C266" s="7"/>
      <c r="D266" s="7" t="s">
        <v>332</v>
      </c>
      <c r="E266" s="57" t="s">
        <v>333</v>
      </c>
      <c r="F266" s="57"/>
      <c r="G266" s="57"/>
      <c r="H266" s="56">
        <v>5000</v>
      </c>
      <c r="I266" s="56"/>
    </row>
    <row r="267" spans="1:9" ht="16.5" customHeight="1" x14ac:dyDescent="0.25">
      <c r="A267" s="31"/>
      <c r="B267" s="22"/>
      <c r="C267" s="14" t="s">
        <v>334</v>
      </c>
      <c r="D267" s="14"/>
      <c r="E267" s="73" t="s">
        <v>544</v>
      </c>
      <c r="F267" s="73"/>
      <c r="G267" s="73"/>
      <c r="H267" s="55"/>
      <c r="I267" s="55"/>
    </row>
    <row r="268" spans="1:9" ht="31.5" customHeight="1" x14ac:dyDescent="0.25">
      <c r="A268" s="5"/>
      <c r="B268" s="17"/>
      <c r="C268" s="7"/>
      <c r="D268" s="7" t="s">
        <v>335</v>
      </c>
      <c r="E268" s="57" t="s">
        <v>543</v>
      </c>
      <c r="F268" s="57"/>
      <c r="G268" s="57"/>
      <c r="H268" s="56"/>
      <c r="I268" s="56"/>
    </row>
    <row r="269" spans="1:9" ht="15.75" x14ac:dyDescent="0.25">
      <c r="A269" s="5"/>
      <c r="B269" s="17"/>
      <c r="C269" s="7"/>
      <c r="D269" s="7" t="s">
        <v>336</v>
      </c>
      <c r="E269" s="57" t="s">
        <v>545</v>
      </c>
      <c r="F269" s="57"/>
      <c r="G269" s="57"/>
      <c r="H269" s="56"/>
      <c r="I269" s="56"/>
    </row>
    <row r="270" spans="1:9" ht="18" customHeight="1" x14ac:dyDescent="0.25">
      <c r="A270" s="31"/>
      <c r="B270" s="38" t="s">
        <v>337</v>
      </c>
      <c r="C270" s="14"/>
      <c r="D270" s="14"/>
      <c r="E270" s="73" t="s">
        <v>546</v>
      </c>
      <c r="F270" s="73"/>
      <c r="G270" s="73"/>
      <c r="H270" s="55">
        <f>SUM(H271,H273,)</f>
        <v>200000</v>
      </c>
      <c r="I270" s="55"/>
    </row>
    <row r="271" spans="1:9" ht="42.75" customHeight="1" x14ac:dyDescent="0.25">
      <c r="A271" s="31"/>
      <c r="B271" s="22"/>
      <c r="C271" s="14" t="s">
        <v>338</v>
      </c>
      <c r="D271" s="14"/>
      <c r="E271" s="79" t="s">
        <v>547</v>
      </c>
      <c r="F271" s="79"/>
      <c r="G271" s="79"/>
      <c r="H271" s="55">
        <f>SUM(H272)</f>
        <v>135000</v>
      </c>
      <c r="I271" s="55"/>
    </row>
    <row r="272" spans="1:9" ht="15.75" x14ac:dyDescent="0.25">
      <c r="A272" s="5"/>
      <c r="B272" s="17"/>
      <c r="C272" s="7"/>
      <c r="D272" s="7" t="s">
        <v>339</v>
      </c>
      <c r="E272" s="83" t="s">
        <v>547</v>
      </c>
      <c r="F272" s="83"/>
      <c r="G272" s="83"/>
      <c r="H272" s="56">
        <v>135000</v>
      </c>
      <c r="I272" s="56"/>
    </row>
    <row r="273" spans="1:9" ht="16.5" customHeight="1" x14ac:dyDescent="0.25">
      <c r="A273" s="31"/>
      <c r="B273" s="22"/>
      <c r="C273" s="14" t="s">
        <v>340</v>
      </c>
      <c r="D273" s="14"/>
      <c r="E273" s="73" t="s">
        <v>548</v>
      </c>
      <c r="F273" s="73"/>
      <c r="G273" s="73"/>
      <c r="H273" s="55">
        <v>65000</v>
      </c>
      <c r="I273" s="55"/>
    </row>
    <row r="274" spans="1:9" ht="15.75" x14ac:dyDescent="0.25">
      <c r="A274" s="5"/>
      <c r="B274" s="17"/>
      <c r="C274" s="7"/>
      <c r="D274" s="7" t="s">
        <v>341</v>
      </c>
      <c r="E274" s="57" t="s">
        <v>549</v>
      </c>
      <c r="F274" s="57"/>
      <c r="G274" s="57"/>
      <c r="H274" s="56">
        <v>65000</v>
      </c>
      <c r="I274" s="56"/>
    </row>
    <row r="275" spans="1:9" ht="15.75" x14ac:dyDescent="0.25">
      <c r="A275" s="31"/>
      <c r="B275" s="38" t="s">
        <v>342</v>
      </c>
      <c r="C275" s="31"/>
      <c r="D275" s="31"/>
      <c r="E275" s="73" t="s">
        <v>343</v>
      </c>
      <c r="F275" s="73"/>
      <c r="G275" s="73"/>
      <c r="H275" s="55">
        <v>30000</v>
      </c>
      <c r="I275" s="55"/>
    </row>
    <row r="276" spans="1:9" ht="31.5" customHeight="1" x14ac:dyDescent="0.25">
      <c r="A276" s="31"/>
      <c r="B276" s="22"/>
      <c r="C276" s="31" t="s">
        <v>344</v>
      </c>
      <c r="D276" s="31"/>
      <c r="E276" s="72" t="s">
        <v>345</v>
      </c>
      <c r="F276" s="72"/>
      <c r="G276" s="72"/>
      <c r="H276" s="55">
        <f>SUM(H277:I278)</f>
        <v>15000</v>
      </c>
      <c r="I276" s="55"/>
    </row>
    <row r="277" spans="1:9" ht="15.75" x14ac:dyDescent="0.25">
      <c r="A277" s="5"/>
      <c r="B277" s="17"/>
      <c r="C277" s="5"/>
      <c r="D277" s="5" t="s">
        <v>346</v>
      </c>
      <c r="E277" s="71" t="s">
        <v>347</v>
      </c>
      <c r="F277" s="71"/>
      <c r="G277" s="71"/>
      <c r="H277" s="56">
        <v>5000</v>
      </c>
      <c r="I277" s="56"/>
    </row>
    <row r="278" spans="1:9" ht="15.75" x14ac:dyDescent="0.25">
      <c r="A278" s="5"/>
      <c r="B278" s="17"/>
      <c r="C278" s="5"/>
      <c r="D278" s="5" t="s">
        <v>348</v>
      </c>
      <c r="E278" s="71" t="s">
        <v>349</v>
      </c>
      <c r="F278" s="71"/>
      <c r="G278" s="71"/>
      <c r="H278" s="56">
        <v>10000</v>
      </c>
      <c r="I278" s="56"/>
    </row>
    <row r="279" spans="1:9" ht="15.75" x14ac:dyDescent="0.25">
      <c r="A279" s="31"/>
      <c r="B279" s="22"/>
      <c r="C279" s="31" t="s">
        <v>350</v>
      </c>
      <c r="D279" s="31"/>
      <c r="E279" s="73" t="s">
        <v>351</v>
      </c>
      <c r="F279" s="73"/>
      <c r="G279" s="73"/>
      <c r="H279" s="55">
        <v>15000</v>
      </c>
      <c r="I279" s="55"/>
    </row>
    <row r="280" spans="1:9" ht="15.75" x14ac:dyDescent="0.25">
      <c r="A280" s="32"/>
      <c r="B280" s="17"/>
      <c r="C280" s="32"/>
      <c r="D280" s="32" t="s">
        <v>352</v>
      </c>
      <c r="E280" s="71" t="s">
        <v>351</v>
      </c>
      <c r="F280" s="71"/>
      <c r="G280" s="71"/>
      <c r="H280" s="56">
        <v>15000</v>
      </c>
      <c r="I280" s="56"/>
    </row>
    <row r="281" spans="1:9" ht="15.75" customHeight="1" x14ac:dyDescent="0.25">
      <c r="A281" s="135"/>
      <c r="B281" s="135"/>
      <c r="C281" s="135"/>
      <c r="D281" s="135"/>
      <c r="E281" s="135"/>
      <c r="F281" s="135"/>
      <c r="G281" s="135"/>
      <c r="H281" s="135"/>
      <c r="I281" s="135"/>
    </row>
    <row r="282" spans="1:9" ht="15.75" customHeight="1" x14ac:dyDescent="0.25">
      <c r="A282" s="135"/>
      <c r="B282" s="135"/>
      <c r="C282" s="135"/>
      <c r="D282" s="135"/>
      <c r="E282" s="135"/>
      <c r="F282" s="135"/>
      <c r="G282" s="135"/>
      <c r="H282" s="135"/>
      <c r="I282" s="135"/>
    </row>
    <row r="283" spans="1:9" ht="15.75" customHeight="1" x14ac:dyDescent="0.25">
      <c r="A283" s="135"/>
      <c r="B283" s="135"/>
      <c r="C283" s="135"/>
      <c r="D283" s="135"/>
      <c r="E283" s="135"/>
      <c r="F283" s="135"/>
      <c r="G283" s="135"/>
      <c r="H283" s="135"/>
      <c r="I283" s="135"/>
    </row>
    <row r="284" spans="1:9" ht="15.75" customHeight="1" x14ac:dyDescent="0.25">
      <c r="A284" s="135"/>
      <c r="B284" s="135"/>
      <c r="C284" s="135"/>
      <c r="D284" s="135"/>
      <c r="E284" s="135"/>
      <c r="F284" s="135"/>
      <c r="G284" s="135"/>
      <c r="H284" s="135"/>
      <c r="I284" s="135"/>
    </row>
    <row r="285" spans="1:9" ht="15.75" customHeight="1" x14ac:dyDescent="0.25">
      <c r="A285" s="135"/>
      <c r="B285" s="135"/>
      <c r="C285" s="135"/>
      <c r="D285" s="135"/>
      <c r="E285" s="135"/>
      <c r="F285" s="135"/>
      <c r="G285" s="135"/>
      <c r="H285" s="135"/>
      <c r="I285" s="135"/>
    </row>
    <row r="286" spans="1:9" ht="15.75" customHeight="1" x14ac:dyDescent="0.25">
      <c r="A286" s="135"/>
      <c r="B286" s="135"/>
      <c r="C286" s="135"/>
      <c r="D286" s="135"/>
      <c r="E286" s="135"/>
      <c r="F286" s="135"/>
      <c r="G286" s="135"/>
      <c r="H286" s="135"/>
      <c r="I286" s="135"/>
    </row>
    <row r="287" spans="1:9" ht="15.75" customHeight="1" x14ac:dyDescent="0.25">
      <c r="A287" s="135"/>
      <c r="B287" s="135"/>
      <c r="C287" s="135"/>
      <c r="D287" s="135"/>
      <c r="E287" s="135"/>
      <c r="F287" s="135"/>
      <c r="G287" s="135"/>
      <c r="H287" s="135"/>
      <c r="I287" s="135"/>
    </row>
    <row r="288" spans="1:9" ht="15.75" customHeight="1" x14ac:dyDescent="0.25">
      <c r="A288" s="135"/>
      <c r="B288" s="135"/>
      <c r="C288" s="135"/>
      <c r="D288" s="135"/>
      <c r="E288" s="135"/>
      <c r="F288" s="135"/>
      <c r="G288" s="135"/>
      <c r="H288" s="135"/>
      <c r="I288" s="135"/>
    </row>
    <row r="289" spans="1:9" ht="15.75" customHeight="1" x14ac:dyDescent="0.25">
      <c r="A289" s="135"/>
      <c r="B289" s="135"/>
      <c r="C289" s="135"/>
      <c r="D289" s="135"/>
      <c r="E289" s="135"/>
      <c r="F289" s="135"/>
      <c r="G289" s="135"/>
      <c r="H289" s="135"/>
      <c r="I289" s="135"/>
    </row>
    <row r="290" spans="1:9" ht="15.75" customHeight="1" x14ac:dyDescent="0.25">
      <c r="A290" s="135"/>
      <c r="B290" s="135"/>
      <c r="C290" s="135"/>
      <c r="D290" s="135"/>
      <c r="E290" s="135"/>
      <c r="F290" s="135"/>
      <c r="G290" s="135"/>
      <c r="H290" s="135"/>
      <c r="I290" s="135"/>
    </row>
    <row r="291" spans="1:9" ht="47.25" x14ac:dyDescent="0.25">
      <c r="A291" s="36" t="s">
        <v>17</v>
      </c>
      <c r="B291" s="36" t="s">
        <v>18</v>
      </c>
      <c r="C291" s="37" t="s">
        <v>19</v>
      </c>
      <c r="D291" s="36" t="s">
        <v>118</v>
      </c>
      <c r="E291" s="80" t="s">
        <v>20</v>
      </c>
      <c r="F291" s="81"/>
      <c r="G291" s="82"/>
      <c r="H291" s="74" t="s">
        <v>531</v>
      </c>
      <c r="I291" s="75"/>
    </row>
    <row r="292" spans="1:9" ht="21" customHeight="1" x14ac:dyDescent="0.25">
      <c r="A292" s="15" t="s">
        <v>353</v>
      </c>
      <c r="B292" s="22"/>
      <c r="C292" s="15"/>
      <c r="D292" s="15"/>
      <c r="E292" s="73" t="s">
        <v>354</v>
      </c>
      <c r="F292" s="73"/>
      <c r="G292" s="73"/>
      <c r="H292" s="55">
        <f>SUM(H293)</f>
        <v>300000</v>
      </c>
      <c r="I292" s="55"/>
    </row>
    <row r="293" spans="1:9" ht="45" customHeight="1" x14ac:dyDescent="0.25">
      <c r="A293" s="5"/>
      <c r="B293" s="17"/>
      <c r="C293" s="5" t="s">
        <v>355</v>
      </c>
      <c r="D293" s="5"/>
      <c r="E293" s="83" t="s">
        <v>356</v>
      </c>
      <c r="F293" s="83"/>
      <c r="G293" s="83"/>
      <c r="H293" s="56">
        <v>300000</v>
      </c>
      <c r="I293" s="56"/>
    </row>
    <row r="294" spans="1:9" ht="20.25" customHeight="1" x14ac:dyDescent="0.25">
      <c r="A294" s="15" t="s">
        <v>357</v>
      </c>
      <c r="B294" s="22"/>
      <c r="C294" s="15"/>
      <c r="D294" s="15"/>
      <c r="E294" s="73" t="s">
        <v>358</v>
      </c>
      <c r="F294" s="73"/>
      <c r="G294" s="73"/>
      <c r="H294" s="55">
        <f>SUM(H295)</f>
        <v>330000</v>
      </c>
      <c r="I294" s="55"/>
    </row>
    <row r="295" spans="1:9" ht="31.5" customHeight="1" x14ac:dyDescent="0.25">
      <c r="A295" s="31"/>
      <c r="B295" s="38" t="s">
        <v>359</v>
      </c>
      <c r="C295" s="31"/>
      <c r="D295" s="31"/>
      <c r="E295" s="72" t="s">
        <v>360</v>
      </c>
      <c r="F295" s="72"/>
      <c r="G295" s="72"/>
      <c r="H295" s="55">
        <f>SUM(H296,H305)</f>
        <v>330000</v>
      </c>
      <c r="I295" s="55"/>
    </row>
    <row r="296" spans="1:9" ht="15.75" x14ac:dyDescent="0.25">
      <c r="A296" s="31"/>
      <c r="B296" s="22"/>
      <c r="C296" s="31" t="s">
        <v>361</v>
      </c>
      <c r="D296" s="31"/>
      <c r="E296" s="72" t="s">
        <v>362</v>
      </c>
      <c r="F296" s="72"/>
      <c r="G296" s="72"/>
      <c r="H296" s="55">
        <f>SUM(H297:I304)</f>
        <v>280000</v>
      </c>
      <c r="I296" s="55"/>
    </row>
    <row r="297" spans="1:9" ht="15.75" x14ac:dyDescent="0.25">
      <c r="A297" s="32"/>
      <c r="B297" s="17"/>
      <c r="C297" s="32"/>
      <c r="D297" s="32">
        <v>37211</v>
      </c>
      <c r="E297" s="84" t="s">
        <v>532</v>
      </c>
      <c r="F297" s="85"/>
      <c r="G297" s="86"/>
      <c r="H297" s="67"/>
      <c r="I297" s="68"/>
    </row>
    <row r="298" spans="1:9" ht="15.75" x14ac:dyDescent="0.25">
      <c r="A298" s="5"/>
      <c r="B298" s="17"/>
      <c r="C298" s="5"/>
      <c r="D298" s="5" t="s">
        <v>363</v>
      </c>
      <c r="E298" s="71" t="s">
        <v>364</v>
      </c>
      <c r="F298" s="71"/>
      <c r="G298" s="71"/>
      <c r="H298" s="56">
        <v>10000</v>
      </c>
      <c r="I298" s="56"/>
    </row>
    <row r="299" spans="1:9" ht="15.75" x14ac:dyDescent="0.25">
      <c r="A299" s="32"/>
      <c r="B299" s="17"/>
      <c r="C299" s="32"/>
      <c r="D299" s="32">
        <v>37213</v>
      </c>
      <c r="E299" s="84" t="s">
        <v>533</v>
      </c>
      <c r="F299" s="85"/>
      <c r="G299" s="86"/>
      <c r="H299" s="62">
        <v>20000</v>
      </c>
      <c r="I299" s="63"/>
    </row>
    <row r="300" spans="1:9" ht="15.75" x14ac:dyDescent="0.25">
      <c r="A300" s="32"/>
      <c r="B300" s="17"/>
      <c r="C300" s="32"/>
      <c r="D300" s="32">
        <v>37214</v>
      </c>
      <c r="E300" s="84" t="s">
        <v>534</v>
      </c>
      <c r="F300" s="85"/>
      <c r="G300" s="86"/>
      <c r="H300" s="62">
        <v>20000</v>
      </c>
      <c r="I300" s="63"/>
    </row>
    <row r="301" spans="1:9" ht="16.5" customHeight="1" x14ac:dyDescent="0.25">
      <c r="A301" s="5"/>
      <c r="B301" s="17"/>
      <c r="C301" s="5"/>
      <c r="D301" s="5" t="s">
        <v>365</v>
      </c>
      <c r="E301" s="71" t="s">
        <v>535</v>
      </c>
      <c r="F301" s="71"/>
      <c r="G301" s="71"/>
      <c r="H301" s="56">
        <v>150000</v>
      </c>
      <c r="I301" s="56"/>
    </row>
    <row r="302" spans="1:9" ht="15.75" x14ac:dyDescent="0.25">
      <c r="A302" s="32"/>
      <c r="B302" s="17"/>
      <c r="C302" s="32"/>
      <c r="D302" s="32">
        <v>37217</v>
      </c>
      <c r="E302" s="46" t="s">
        <v>536</v>
      </c>
      <c r="F302" s="47"/>
      <c r="G302" s="48"/>
      <c r="H302" s="62">
        <v>70000</v>
      </c>
      <c r="I302" s="63"/>
    </row>
    <row r="303" spans="1:9" ht="15.75" x14ac:dyDescent="0.25">
      <c r="A303" s="32"/>
      <c r="B303" s="17"/>
      <c r="C303" s="32"/>
      <c r="D303" s="32">
        <v>37218</v>
      </c>
      <c r="E303" s="84" t="s">
        <v>537</v>
      </c>
      <c r="F303" s="85"/>
      <c r="G303" s="86"/>
      <c r="H303" s="67"/>
      <c r="I303" s="68"/>
    </row>
    <row r="304" spans="1:9" ht="15" customHeight="1" x14ac:dyDescent="0.25">
      <c r="A304" s="5"/>
      <c r="B304" s="17"/>
      <c r="C304" s="5"/>
      <c r="D304" s="5" t="s">
        <v>366</v>
      </c>
      <c r="E304" s="71" t="s">
        <v>367</v>
      </c>
      <c r="F304" s="71"/>
      <c r="G304" s="71"/>
      <c r="H304" s="56">
        <v>10000</v>
      </c>
      <c r="I304" s="56"/>
    </row>
    <row r="305" spans="1:9" ht="15.75" x14ac:dyDescent="0.25">
      <c r="A305" s="31"/>
      <c r="B305" s="22"/>
      <c r="C305" s="31" t="s">
        <v>368</v>
      </c>
      <c r="D305" s="31"/>
      <c r="E305" s="72" t="s">
        <v>369</v>
      </c>
      <c r="F305" s="72"/>
      <c r="G305" s="72"/>
      <c r="H305" s="55">
        <f>SUM(H306:I308)</f>
        <v>50000</v>
      </c>
      <c r="I305" s="55"/>
    </row>
    <row r="306" spans="1:9" ht="15.75" x14ac:dyDescent="0.25">
      <c r="A306" s="32"/>
      <c r="B306" s="17"/>
      <c r="C306" s="32"/>
      <c r="D306" s="32">
        <v>37222</v>
      </c>
      <c r="E306" s="84" t="s">
        <v>538</v>
      </c>
      <c r="F306" s="85"/>
      <c r="G306" s="86"/>
      <c r="H306" s="62">
        <v>20000</v>
      </c>
      <c r="I306" s="63"/>
    </row>
    <row r="307" spans="1:9" ht="15.75" x14ac:dyDescent="0.25">
      <c r="A307" s="32"/>
      <c r="B307" s="17"/>
      <c r="C307" s="32"/>
      <c r="D307" s="32">
        <v>37223</v>
      </c>
      <c r="E307" s="84" t="s">
        <v>539</v>
      </c>
      <c r="F307" s="85"/>
      <c r="G307" s="86"/>
      <c r="H307" s="62">
        <v>10000</v>
      </c>
      <c r="I307" s="63"/>
    </row>
    <row r="308" spans="1:9" ht="15.75" x14ac:dyDescent="0.25">
      <c r="A308" s="32"/>
      <c r="B308" s="17"/>
      <c r="C308" s="32"/>
      <c r="D308" s="32">
        <v>37229</v>
      </c>
      <c r="E308" s="28" t="s">
        <v>540</v>
      </c>
      <c r="F308" s="29"/>
      <c r="G308" s="30"/>
      <c r="H308" s="62">
        <v>20000</v>
      </c>
      <c r="I308" s="63"/>
    </row>
    <row r="309" spans="1:9" ht="15.75" x14ac:dyDescent="0.25">
      <c r="A309" s="15" t="s">
        <v>370</v>
      </c>
      <c r="B309" s="22"/>
      <c r="C309" s="15"/>
      <c r="D309" s="15"/>
      <c r="E309" s="73" t="s">
        <v>371</v>
      </c>
      <c r="F309" s="73"/>
      <c r="G309" s="73"/>
      <c r="H309" s="55">
        <f>SUM(H310,H324,H332,H336,)</f>
        <v>1960000</v>
      </c>
      <c r="I309" s="55"/>
    </row>
    <row r="310" spans="1:9" ht="15.75" x14ac:dyDescent="0.25">
      <c r="A310" s="31"/>
      <c r="B310" s="38" t="s">
        <v>372</v>
      </c>
      <c r="C310" s="31"/>
      <c r="D310" s="31"/>
      <c r="E310" s="73" t="s">
        <v>98</v>
      </c>
      <c r="F310" s="73"/>
      <c r="G310" s="73"/>
      <c r="H310" s="55">
        <f>SUM(H311)</f>
        <v>1110000</v>
      </c>
      <c r="I310" s="55"/>
    </row>
    <row r="311" spans="1:9" ht="15.75" x14ac:dyDescent="0.25">
      <c r="A311" s="31"/>
      <c r="B311" s="22"/>
      <c r="C311" s="31" t="s">
        <v>373</v>
      </c>
      <c r="D311" s="31"/>
      <c r="E311" s="73" t="s">
        <v>374</v>
      </c>
      <c r="F311" s="73"/>
      <c r="G311" s="73"/>
      <c r="H311" s="55">
        <f>SUM(H312:I319)</f>
        <v>1110000</v>
      </c>
      <c r="I311" s="55"/>
    </row>
    <row r="312" spans="1:9" ht="15.75" x14ac:dyDescent="0.25">
      <c r="A312" s="5"/>
      <c r="B312" s="17"/>
      <c r="C312" s="5"/>
      <c r="D312" s="5" t="s">
        <v>375</v>
      </c>
      <c r="E312" s="71" t="s">
        <v>376</v>
      </c>
      <c r="F312" s="71"/>
      <c r="G312" s="71"/>
      <c r="H312" s="64"/>
      <c r="I312" s="64"/>
    </row>
    <row r="313" spans="1:9" ht="15.75" x14ac:dyDescent="0.25">
      <c r="A313" s="32"/>
      <c r="B313" s="17"/>
      <c r="C313" s="32"/>
      <c r="D313" s="32">
        <v>38113</v>
      </c>
      <c r="E313" s="84" t="s">
        <v>550</v>
      </c>
      <c r="F313" s="85"/>
      <c r="G313" s="86"/>
      <c r="H313" s="69">
        <v>850000</v>
      </c>
      <c r="I313" s="70"/>
    </row>
    <row r="314" spans="1:9" ht="13.5" customHeight="1" x14ac:dyDescent="0.25">
      <c r="A314" s="5"/>
      <c r="B314" s="17"/>
      <c r="C314" s="5"/>
      <c r="D314" s="5" t="s">
        <v>377</v>
      </c>
      <c r="E314" s="71" t="s">
        <v>551</v>
      </c>
      <c r="F314" s="71"/>
      <c r="G314" s="71"/>
      <c r="H314" s="64">
        <v>10000</v>
      </c>
      <c r="I314" s="64"/>
    </row>
    <row r="315" spans="1:9" ht="30.75" customHeight="1" x14ac:dyDescent="0.25">
      <c r="A315" s="5"/>
      <c r="B315" s="17"/>
      <c r="C315" s="5"/>
      <c r="D315" s="5" t="s">
        <v>378</v>
      </c>
      <c r="E315" s="57" t="s">
        <v>555</v>
      </c>
      <c r="F315" s="57"/>
      <c r="G315" s="57"/>
      <c r="H315" s="64">
        <v>65000</v>
      </c>
      <c r="I315" s="64"/>
    </row>
    <row r="316" spans="1:9" ht="14.25" customHeight="1" x14ac:dyDescent="0.25">
      <c r="A316" s="5"/>
      <c r="B316" s="17"/>
      <c r="C316" s="5"/>
      <c r="D316" s="5" t="s">
        <v>379</v>
      </c>
      <c r="E316" s="71" t="s">
        <v>552</v>
      </c>
      <c r="F316" s="71"/>
      <c r="G316" s="71"/>
      <c r="H316" s="64">
        <v>50000</v>
      </c>
      <c r="I316" s="64"/>
    </row>
    <row r="317" spans="1:9" ht="32.25" customHeight="1" x14ac:dyDescent="0.25">
      <c r="A317" s="5"/>
      <c r="B317" s="17"/>
      <c r="C317" s="5"/>
      <c r="D317" s="5" t="s">
        <v>380</v>
      </c>
      <c r="E317" s="57" t="s">
        <v>553</v>
      </c>
      <c r="F317" s="57"/>
      <c r="G317" s="57"/>
      <c r="H317" s="64">
        <v>35000</v>
      </c>
      <c r="I317" s="64"/>
    </row>
    <row r="318" spans="1:9" ht="31.5" customHeight="1" x14ac:dyDescent="0.25">
      <c r="A318" s="5"/>
      <c r="B318" s="17"/>
      <c r="C318" s="5"/>
      <c r="D318" s="5" t="s">
        <v>381</v>
      </c>
      <c r="E318" s="57" t="s">
        <v>554</v>
      </c>
      <c r="F318" s="57"/>
      <c r="G318" s="57"/>
      <c r="H318" s="64">
        <v>50000</v>
      </c>
      <c r="I318" s="64"/>
    </row>
    <row r="319" spans="1:9" ht="31.5" customHeight="1" x14ac:dyDescent="0.25">
      <c r="A319" s="41"/>
      <c r="B319" s="42"/>
      <c r="C319" s="41"/>
      <c r="D319" s="41" t="s">
        <v>382</v>
      </c>
      <c r="E319" s="94" t="s">
        <v>556</v>
      </c>
      <c r="F319" s="94"/>
      <c r="G319" s="94"/>
      <c r="H319" s="65">
        <v>50000</v>
      </c>
      <c r="I319" s="65"/>
    </row>
    <row r="320" spans="1:9" ht="14.25" customHeight="1" x14ac:dyDescent="0.25">
      <c r="A320" s="32"/>
      <c r="B320" s="17"/>
      <c r="C320" s="32"/>
      <c r="D320" s="32">
        <v>381191</v>
      </c>
      <c r="E320" s="84" t="s">
        <v>557</v>
      </c>
      <c r="F320" s="85"/>
      <c r="G320" s="86"/>
      <c r="H320" s="69">
        <v>25000</v>
      </c>
      <c r="I320" s="70"/>
    </row>
    <row r="321" spans="1:9" ht="31.5" customHeight="1" x14ac:dyDescent="0.25">
      <c r="A321" s="32"/>
      <c r="B321" s="17"/>
      <c r="C321" s="32"/>
      <c r="D321" s="32">
        <v>381192</v>
      </c>
      <c r="E321" s="46" t="s">
        <v>558</v>
      </c>
      <c r="F321" s="47"/>
      <c r="G321" s="48"/>
      <c r="H321" s="69"/>
      <c r="I321" s="70"/>
    </row>
    <row r="322" spans="1:9" ht="15.75" x14ac:dyDescent="0.25">
      <c r="A322" s="32"/>
      <c r="B322" s="17"/>
      <c r="C322" s="32"/>
      <c r="D322" s="32">
        <v>381193</v>
      </c>
      <c r="E322" s="84" t="s">
        <v>559</v>
      </c>
      <c r="F322" s="85"/>
      <c r="G322" s="86"/>
      <c r="H322" s="69"/>
      <c r="I322" s="70"/>
    </row>
    <row r="323" spans="1:9" ht="15.75" x14ac:dyDescent="0.25">
      <c r="A323" s="5"/>
      <c r="B323" s="17"/>
      <c r="C323" s="5"/>
      <c r="D323" s="5">
        <v>38121</v>
      </c>
      <c r="E323" s="71" t="s">
        <v>570</v>
      </c>
      <c r="F323" s="71"/>
      <c r="G323" s="71"/>
      <c r="H323" s="64">
        <v>50000</v>
      </c>
      <c r="I323" s="64"/>
    </row>
    <row r="324" spans="1:9" ht="15.75" x14ac:dyDescent="0.25">
      <c r="A324" s="31"/>
      <c r="B324" s="38" t="s">
        <v>383</v>
      </c>
      <c r="C324" s="31"/>
      <c r="D324" s="31"/>
      <c r="E324" s="73" t="s">
        <v>100</v>
      </c>
      <c r="F324" s="73"/>
      <c r="G324" s="73"/>
      <c r="H324" s="55">
        <f>SUM(H325)</f>
        <v>600000</v>
      </c>
      <c r="I324" s="55"/>
    </row>
    <row r="325" spans="1:9" ht="15.75" x14ac:dyDescent="0.25">
      <c r="A325" s="31"/>
      <c r="B325" s="38"/>
      <c r="C325" s="31">
        <v>3821</v>
      </c>
      <c r="D325" s="31"/>
      <c r="E325" s="73" t="s">
        <v>384</v>
      </c>
      <c r="F325" s="73"/>
      <c r="G325" s="73"/>
      <c r="H325" s="55">
        <f>SUM(H326,H329,H330,)</f>
        <v>600000</v>
      </c>
      <c r="I325" s="55"/>
    </row>
    <row r="326" spans="1:9" ht="31.5" customHeight="1" x14ac:dyDescent="0.25">
      <c r="A326" s="32"/>
      <c r="B326" s="18"/>
      <c r="C326" s="32"/>
      <c r="D326" s="32">
        <v>38212</v>
      </c>
      <c r="E326" s="105" t="s">
        <v>560</v>
      </c>
      <c r="F326" s="136"/>
      <c r="G326" s="106"/>
      <c r="H326" s="67">
        <v>125000</v>
      </c>
      <c r="I326" s="68"/>
    </row>
    <row r="327" spans="1:9" ht="45.75" customHeight="1" x14ac:dyDescent="0.25">
      <c r="A327" s="19" t="s">
        <v>17</v>
      </c>
      <c r="B327" s="19" t="s">
        <v>18</v>
      </c>
      <c r="C327" s="20" t="s">
        <v>19</v>
      </c>
      <c r="D327" s="19" t="s">
        <v>118</v>
      </c>
      <c r="E327" s="76" t="s">
        <v>20</v>
      </c>
      <c r="F327" s="77"/>
      <c r="G327" s="78"/>
      <c r="H327" s="60" t="s">
        <v>531</v>
      </c>
      <c r="I327" s="61"/>
    </row>
    <row r="328" spans="1:9" ht="15.75" x14ac:dyDescent="0.25">
      <c r="A328" s="32"/>
      <c r="B328" s="18"/>
      <c r="C328" s="32"/>
      <c r="D328" s="32">
        <v>38213</v>
      </c>
      <c r="E328" s="46" t="s">
        <v>562</v>
      </c>
      <c r="F328" s="47"/>
      <c r="G328" s="48"/>
      <c r="H328" s="67"/>
      <c r="I328" s="68"/>
    </row>
    <row r="329" spans="1:9" ht="31.5" customHeight="1" x14ac:dyDescent="0.25">
      <c r="A329" s="32"/>
      <c r="B329" s="18"/>
      <c r="C329" s="32"/>
      <c r="D329" s="32">
        <v>38214</v>
      </c>
      <c r="E329" s="137" t="s">
        <v>564</v>
      </c>
      <c r="F329" s="138"/>
      <c r="G329" s="139"/>
      <c r="H329" s="67">
        <v>350000</v>
      </c>
      <c r="I329" s="68"/>
    </row>
    <row r="330" spans="1:9" ht="15.75" x14ac:dyDescent="0.25">
      <c r="A330" s="32"/>
      <c r="B330" s="18"/>
      <c r="C330" s="32"/>
      <c r="D330" s="32">
        <v>38215</v>
      </c>
      <c r="E330" s="84" t="s">
        <v>563</v>
      </c>
      <c r="F330" s="85"/>
      <c r="G330" s="86"/>
      <c r="H330" s="67">
        <v>125000</v>
      </c>
      <c r="I330" s="68"/>
    </row>
    <row r="331" spans="1:9" ht="32.25" customHeight="1" x14ac:dyDescent="0.25">
      <c r="A331" s="32"/>
      <c r="B331" s="18"/>
      <c r="C331" s="32"/>
      <c r="D331" s="32">
        <v>38217</v>
      </c>
      <c r="E331" s="46" t="s">
        <v>561</v>
      </c>
      <c r="F331" s="47"/>
      <c r="G331" s="48"/>
      <c r="H331" s="62"/>
      <c r="I331" s="63"/>
    </row>
    <row r="332" spans="1:9" ht="27" customHeight="1" x14ac:dyDescent="0.25">
      <c r="A332" s="31"/>
      <c r="B332" s="38" t="s">
        <v>385</v>
      </c>
      <c r="C332" s="31"/>
      <c r="D332" s="31"/>
      <c r="E332" s="73" t="s">
        <v>386</v>
      </c>
      <c r="F332" s="73"/>
      <c r="G332" s="73"/>
      <c r="H332" s="55">
        <f>SUM(H333)</f>
        <v>100000</v>
      </c>
      <c r="I332" s="55"/>
    </row>
    <row r="333" spans="1:9" ht="31.5" customHeight="1" x14ac:dyDescent="0.25">
      <c r="A333" s="31"/>
      <c r="B333" s="22"/>
      <c r="C333" s="31" t="s">
        <v>387</v>
      </c>
      <c r="D333" s="31"/>
      <c r="E333" s="72" t="s">
        <v>388</v>
      </c>
      <c r="F333" s="72"/>
      <c r="G333" s="72"/>
      <c r="H333" s="55">
        <f>SUM(H334:I335)</f>
        <v>100000</v>
      </c>
      <c r="I333" s="55"/>
    </row>
    <row r="334" spans="1:9" ht="32.25" customHeight="1" x14ac:dyDescent="0.25">
      <c r="A334" s="32"/>
      <c r="B334" s="17"/>
      <c r="C334" s="32"/>
      <c r="D334" s="32">
        <v>38311</v>
      </c>
      <c r="E334" s="91" t="s">
        <v>565</v>
      </c>
      <c r="F334" s="92"/>
      <c r="G334" s="93"/>
      <c r="H334" s="62">
        <v>50000</v>
      </c>
      <c r="I334" s="63"/>
    </row>
    <row r="335" spans="1:9" ht="30.75" customHeight="1" x14ac:dyDescent="0.25">
      <c r="A335" s="5"/>
      <c r="B335" s="17"/>
      <c r="C335" s="5"/>
      <c r="D335" s="5" t="s">
        <v>389</v>
      </c>
      <c r="E335" s="57" t="s">
        <v>390</v>
      </c>
      <c r="F335" s="57"/>
      <c r="G335" s="57"/>
      <c r="H335" s="56">
        <v>50000</v>
      </c>
      <c r="I335" s="56"/>
    </row>
    <row r="336" spans="1:9" ht="31.5" customHeight="1" x14ac:dyDescent="0.25">
      <c r="A336" s="31"/>
      <c r="B336" s="38" t="s">
        <v>391</v>
      </c>
      <c r="C336" s="31"/>
      <c r="D336" s="31"/>
      <c r="E336" s="73" t="s">
        <v>392</v>
      </c>
      <c r="F336" s="73"/>
      <c r="G336" s="73"/>
      <c r="H336" s="55">
        <f>SUM(H337)</f>
        <v>150000</v>
      </c>
      <c r="I336" s="55"/>
    </row>
    <row r="337" spans="1:9" ht="33" customHeight="1" x14ac:dyDescent="0.25">
      <c r="A337" s="31"/>
      <c r="B337" s="22"/>
      <c r="C337" s="31" t="s">
        <v>393</v>
      </c>
      <c r="D337" s="31"/>
      <c r="E337" s="73" t="s">
        <v>394</v>
      </c>
      <c r="F337" s="73"/>
      <c r="G337" s="73"/>
      <c r="H337" s="55">
        <f>SUM(H338)</f>
        <v>150000</v>
      </c>
      <c r="I337" s="55"/>
    </row>
    <row r="338" spans="1:9" ht="31.5" customHeight="1" x14ac:dyDescent="0.25">
      <c r="A338" s="5"/>
      <c r="B338" s="17"/>
      <c r="C338" s="5"/>
      <c r="D338" s="5" t="s">
        <v>395</v>
      </c>
      <c r="E338" s="57" t="s">
        <v>566</v>
      </c>
      <c r="F338" s="57"/>
      <c r="G338" s="57"/>
      <c r="H338" s="56">
        <v>150000</v>
      </c>
      <c r="I338" s="56"/>
    </row>
    <row r="339" spans="1:9" ht="15.75" x14ac:dyDescent="0.25">
      <c r="A339" s="15">
        <v>4</v>
      </c>
      <c r="B339" s="22"/>
      <c r="C339" s="15"/>
      <c r="D339" s="15"/>
      <c r="E339" s="72" t="s">
        <v>396</v>
      </c>
      <c r="F339" s="72"/>
      <c r="G339" s="72"/>
      <c r="H339" s="55">
        <v>4500000</v>
      </c>
      <c r="I339" s="55"/>
    </row>
    <row r="340" spans="1:9" ht="15.75" x14ac:dyDescent="0.25">
      <c r="A340" s="15">
        <v>41</v>
      </c>
      <c r="B340" s="22"/>
      <c r="C340" s="15"/>
      <c r="D340" s="15"/>
      <c r="E340" s="72" t="s">
        <v>397</v>
      </c>
      <c r="F340" s="72"/>
      <c r="G340" s="72"/>
      <c r="H340" s="55">
        <v>0</v>
      </c>
      <c r="I340" s="55"/>
    </row>
    <row r="341" spans="1:9" ht="15.75" x14ac:dyDescent="0.25">
      <c r="A341" s="31"/>
      <c r="B341" s="22">
        <v>411</v>
      </c>
      <c r="C341" s="31"/>
      <c r="D341" s="31"/>
      <c r="E341" s="87" t="s">
        <v>398</v>
      </c>
      <c r="F341" s="87"/>
      <c r="G341" s="87"/>
      <c r="H341" s="55">
        <v>0</v>
      </c>
      <c r="I341" s="55"/>
    </row>
    <row r="342" spans="1:9" ht="15.75" x14ac:dyDescent="0.25">
      <c r="A342" s="31"/>
      <c r="B342" s="22"/>
      <c r="C342" s="31">
        <v>4111</v>
      </c>
      <c r="D342" s="31"/>
      <c r="E342" s="73" t="s">
        <v>108</v>
      </c>
      <c r="F342" s="73"/>
      <c r="G342" s="73"/>
      <c r="H342" s="55">
        <v>0</v>
      </c>
      <c r="I342" s="55"/>
    </row>
    <row r="343" spans="1:9" ht="15.75" x14ac:dyDescent="0.25">
      <c r="A343" s="5"/>
      <c r="B343" s="17"/>
      <c r="C343" s="5"/>
      <c r="D343" s="34">
        <v>41111</v>
      </c>
      <c r="E343" s="71" t="s">
        <v>399</v>
      </c>
      <c r="F343" s="71"/>
      <c r="G343" s="71"/>
      <c r="H343" s="66">
        <v>0</v>
      </c>
      <c r="I343" s="66"/>
    </row>
    <row r="344" spans="1:9" ht="15.75" x14ac:dyDescent="0.25">
      <c r="A344" s="5"/>
      <c r="B344" s="17"/>
      <c r="C344" s="5"/>
      <c r="D344" s="34">
        <v>41112</v>
      </c>
      <c r="E344" s="71" t="s">
        <v>109</v>
      </c>
      <c r="F344" s="71"/>
      <c r="G344" s="71"/>
      <c r="H344" s="66">
        <v>0</v>
      </c>
      <c r="I344" s="66"/>
    </row>
    <row r="345" spans="1:9" ht="15.75" x14ac:dyDescent="0.25">
      <c r="A345" s="5"/>
      <c r="B345" s="17"/>
      <c r="C345" s="5"/>
      <c r="D345" s="34">
        <v>41113</v>
      </c>
      <c r="E345" s="71" t="s">
        <v>110</v>
      </c>
      <c r="F345" s="71"/>
      <c r="G345" s="71"/>
      <c r="H345" s="66">
        <v>0</v>
      </c>
      <c r="I345" s="66"/>
    </row>
    <row r="346" spans="1:9" ht="15.75" x14ac:dyDescent="0.25">
      <c r="A346" s="5"/>
      <c r="B346" s="17"/>
      <c r="C346" s="7"/>
      <c r="D346" s="34">
        <v>41121</v>
      </c>
      <c r="E346" s="71" t="s">
        <v>400</v>
      </c>
      <c r="F346" s="71"/>
      <c r="G346" s="71"/>
      <c r="H346" s="66">
        <v>0</v>
      </c>
      <c r="I346" s="66"/>
    </row>
    <row r="347" spans="1:9" ht="15.75" x14ac:dyDescent="0.25">
      <c r="A347" s="31"/>
      <c r="B347" s="40" t="s">
        <v>401</v>
      </c>
      <c r="C347" s="14"/>
      <c r="D347" s="14"/>
      <c r="E347" s="73" t="s">
        <v>402</v>
      </c>
      <c r="F347" s="73"/>
      <c r="G347" s="73"/>
      <c r="H347" s="55">
        <v>0</v>
      </c>
      <c r="I347" s="55"/>
    </row>
    <row r="348" spans="1:9" ht="15.75" x14ac:dyDescent="0.25">
      <c r="A348" s="31"/>
      <c r="B348" s="22"/>
      <c r="C348" s="14" t="s">
        <v>403</v>
      </c>
      <c r="D348" s="14"/>
      <c r="E348" s="73" t="s">
        <v>404</v>
      </c>
      <c r="F348" s="73"/>
      <c r="G348" s="73"/>
      <c r="H348" s="55">
        <v>0</v>
      </c>
      <c r="I348" s="55"/>
    </row>
    <row r="349" spans="1:9" ht="15.75" x14ac:dyDescent="0.25">
      <c r="A349" s="5"/>
      <c r="B349" s="17"/>
      <c r="C349" s="7"/>
      <c r="D349" s="7" t="s">
        <v>405</v>
      </c>
      <c r="E349" s="71" t="s">
        <v>404</v>
      </c>
      <c r="F349" s="71"/>
      <c r="G349" s="71"/>
      <c r="H349" s="66">
        <v>0</v>
      </c>
      <c r="I349" s="66"/>
    </row>
    <row r="350" spans="1:9" ht="15.75" x14ac:dyDescent="0.25">
      <c r="A350" s="31"/>
      <c r="B350" s="22"/>
      <c r="C350" s="14" t="s">
        <v>406</v>
      </c>
      <c r="D350" s="14"/>
      <c r="E350" s="73" t="s">
        <v>407</v>
      </c>
      <c r="F350" s="73"/>
      <c r="G350" s="73"/>
      <c r="H350" s="55">
        <v>0</v>
      </c>
      <c r="I350" s="55"/>
    </row>
    <row r="351" spans="1:9" ht="15.75" x14ac:dyDescent="0.25">
      <c r="A351" s="5"/>
      <c r="B351" s="17"/>
      <c r="C351" s="7"/>
      <c r="D351" s="7" t="s">
        <v>408</v>
      </c>
      <c r="E351" s="71" t="s">
        <v>409</v>
      </c>
      <c r="F351" s="71"/>
      <c r="G351" s="71"/>
      <c r="H351" s="66">
        <v>0</v>
      </c>
      <c r="I351" s="66"/>
    </row>
    <row r="352" spans="1:9" ht="29.25" customHeight="1" x14ac:dyDescent="0.25">
      <c r="A352" s="15" t="s">
        <v>410</v>
      </c>
      <c r="B352" s="22"/>
      <c r="C352" s="14"/>
      <c r="D352" s="14"/>
      <c r="E352" s="72" t="s">
        <v>411</v>
      </c>
      <c r="F352" s="72"/>
      <c r="G352" s="72"/>
      <c r="H352" s="55">
        <f>SUM(H353,H383,H409,H413,)</f>
        <v>2435000</v>
      </c>
      <c r="I352" s="55"/>
    </row>
    <row r="353" spans="1:9" ht="15.75" x14ac:dyDescent="0.25">
      <c r="A353" s="31"/>
      <c r="B353" s="40" t="s">
        <v>412</v>
      </c>
      <c r="C353" s="14"/>
      <c r="D353" s="14"/>
      <c r="E353" s="73" t="s">
        <v>413</v>
      </c>
      <c r="F353" s="73"/>
      <c r="G353" s="73"/>
      <c r="H353" s="55">
        <f>SUM(H354,H358,H368,H374,)</f>
        <v>1430000</v>
      </c>
      <c r="I353" s="55"/>
    </row>
    <row r="354" spans="1:9" ht="15.75" x14ac:dyDescent="0.25">
      <c r="A354" s="31"/>
      <c r="B354" s="22"/>
      <c r="C354" s="14" t="s">
        <v>414</v>
      </c>
      <c r="D354" s="14"/>
      <c r="E354" s="73" t="s">
        <v>415</v>
      </c>
      <c r="F354" s="73"/>
      <c r="G354" s="73"/>
      <c r="H354" s="55">
        <v>0</v>
      </c>
      <c r="I354" s="55"/>
    </row>
    <row r="355" spans="1:9" ht="15.75" x14ac:dyDescent="0.25">
      <c r="A355" s="5"/>
      <c r="B355" s="17"/>
      <c r="C355" s="7"/>
      <c r="D355" s="7" t="s">
        <v>416</v>
      </c>
      <c r="E355" s="71" t="s">
        <v>417</v>
      </c>
      <c r="F355" s="71"/>
      <c r="G355" s="71"/>
      <c r="H355" s="66">
        <v>0</v>
      </c>
      <c r="I355" s="66"/>
    </row>
    <row r="356" spans="1:9" ht="30.75" customHeight="1" x14ac:dyDescent="0.25">
      <c r="A356" s="5"/>
      <c r="B356" s="17"/>
      <c r="C356" s="7"/>
      <c r="D356" s="7" t="s">
        <v>418</v>
      </c>
      <c r="E356" s="57" t="s">
        <v>419</v>
      </c>
      <c r="F356" s="57"/>
      <c r="G356" s="57"/>
      <c r="H356" s="66">
        <v>0</v>
      </c>
      <c r="I356" s="66"/>
    </row>
    <row r="357" spans="1:9" ht="15.75" x14ac:dyDescent="0.25">
      <c r="A357" s="5"/>
      <c r="B357" s="17"/>
      <c r="C357" s="7"/>
      <c r="D357" s="7" t="s">
        <v>420</v>
      </c>
      <c r="E357" s="71" t="s">
        <v>421</v>
      </c>
      <c r="F357" s="71"/>
      <c r="G357" s="71"/>
      <c r="H357" s="66">
        <v>0</v>
      </c>
      <c r="I357" s="66"/>
    </row>
    <row r="358" spans="1:9" ht="15.75" x14ac:dyDescent="0.25">
      <c r="A358" s="31"/>
      <c r="B358" s="22"/>
      <c r="C358" s="14" t="s">
        <v>422</v>
      </c>
      <c r="D358" s="14"/>
      <c r="E358" s="73" t="s">
        <v>423</v>
      </c>
      <c r="F358" s="73"/>
      <c r="G358" s="73"/>
      <c r="H358" s="55">
        <f>SUM(H359:I364,H365:I367,)</f>
        <v>300000</v>
      </c>
      <c r="I358" s="55"/>
    </row>
    <row r="359" spans="1:9" ht="15.75" x14ac:dyDescent="0.25">
      <c r="A359" s="5"/>
      <c r="B359" s="17"/>
      <c r="C359" s="7"/>
      <c r="D359" s="7" t="s">
        <v>424</v>
      </c>
      <c r="E359" s="71" t="s">
        <v>425</v>
      </c>
      <c r="F359" s="71"/>
      <c r="G359" s="71"/>
      <c r="H359" s="56">
        <v>0</v>
      </c>
      <c r="I359" s="56"/>
    </row>
    <row r="360" spans="1:9" ht="13.5" customHeight="1" x14ac:dyDescent="0.25">
      <c r="A360" s="5"/>
      <c r="B360" s="17"/>
      <c r="C360" s="7"/>
      <c r="D360" s="7" t="s">
        <v>426</v>
      </c>
      <c r="E360" s="71" t="s">
        <v>427</v>
      </c>
      <c r="F360" s="71"/>
      <c r="G360" s="71"/>
      <c r="H360" s="56">
        <v>0</v>
      </c>
      <c r="I360" s="56"/>
    </row>
    <row r="361" spans="1:9" ht="31.5" customHeight="1" x14ac:dyDescent="0.25">
      <c r="A361" s="19" t="s">
        <v>17</v>
      </c>
      <c r="B361" s="19" t="s">
        <v>18</v>
      </c>
      <c r="C361" s="20" t="s">
        <v>19</v>
      </c>
      <c r="D361" s="19" t="s">
        <v>118</v>
      </c>
      <c r="E361" s="76" t="s">
        <v>20</v>
      </c>
      <c r="F361" s="77"/>
      <c r="G361" s="78"/>
      <c r="H361" s="60" t="s">
        <v>531</v>
      </c>
      <c r="I361" s="61"/>
    </row>
    <row r="362" spans="1:9" ht="30.75" customHeight="1" x14ac:dyDescent="0.25">
      <c r="A362" s="5"/>
      <c r="B362" s="17"/>
      <c r="C362" s="7"/>
      <c r="D362" s="7" t="s">
        <v>428</v>
      </c>
      <c r="E362" s="57" t="s">
        <v>429</v>
      </c>
      <c r="F362" s="57"/>
      <c r="G362" s="57"/>
      <c r="H362" s="56">
        <v>50000</v>
      </c>
      <c r="I362" s="56"/>
    </row>
    <row r="363" spans="1:9" ht="31.5" customHeight="1" x14ac:dyDescent="0.25">
      <c r="A363" s="5"/>
      <c r="B363" s="17"/>
      <c r="C363" s="7"/>
      <c r="D363" s="7" t="s">
        <v>430</v>
      </c>
      <c r="E363" s="57" t="s">
        <v>431</v>
      </c>
      <c r="F363" s="57"/>
      <c r="G363" s="57"/>
      <c r="H363" s="56">
        <v>20000</v>
      </c>
      <c r="I363" s="56"/>
    </row>
    <row r="364" spans="1:9" ht="31.5" customHeight="1" x14ac:dyDescent="0.25">
      <c r="A364" s="5"/>
      <c r="B364" s="17"/>
      <c r="C364" s="7"/>
      <c r="D364" s="7" t="s">
        <v>432</v>
      </c>
      <c r="E364" s="57" t="s">
        <v>433</v>
      </c>
      <c r="F364" s="57"/>
      <c r="G364" s="57"/>
      <c r="H364" s="56"/>
      <c r="I364" s="56"/>
    </row>
    <row r="365" spans="1:9" ht="30" customHeight="1" x14ac:dyDescent="0.25">
      <c r="A365" s="5"/>
      <c r="B365" s="17"/>
      <c r="C365" s="7"/>
      <c r="D365" s="7" t="s">
        <v>434</v>
      </c>
      <c r="E365" s="57" t="s">
        <v>435</v>
      </c>
      <c r="F365" s="57"/>
      <c r="G365" s="57"/>
      <c r="H365" s="56">
        <v>30000</v>
      </c>
      <c r="I365" s="56"/>
    </row>
    <row r="366" spans="1:9" ht="31.5" customHeight="1" x14ac:dyDescent="0.25">
      <c r="A366" s="5"/>
      <c r="B366" s="17"/>
      <c r="C366" s="7"/>
      <c r="D366" s="7" t="s">
        <v>436</v>
      </c>
      <c r="E366" s="57" t="s">
        <v>571</v>
      </c>
      <c r="F366" s="57"/>
      <c r="G366" s="57"/>
      <c r="H366" s="56">
        <v>50000</v>
      </c>
      <c r="I366" s="56"/>
    </row>
    <row r="367" spans="1:9" ht="31.5" customHeight="1" x14ac:dyDescent="0.25">
      <c r="A367" s="5"/>
      <c r="B367" s="17"/>
      <c r="C367" s="7"/>
      <c r="D367" s="7" t="s">
        <v>437</v>
      </c>
      <c r="E367" s="57" t="s">
        <v>568</v>
      </c>
      <c r="F367" s="57"/>
      <c r="G367" s="57"/>
      <c r="H367" s="56">
        <v>150000</v>
      </c>
      <c r="I367" s="56"/>
    </row>
    <row r="368" spans="1:9" ht="30.75" customHeight="1" x14ac:dyDescent="0.25">
      <c r="A368" s="31"/>
      <c r="B368" s="22"/>
      <c r="C368" s="14" t="s">
        <v>438</v>
      </c>
      <c r="D368" s="14"/>
      <c r="E368" s="72" t="s">
        <v>439</v>
      </c>
      <c r="F368" s="72"/>
      <c r="G368" s="72"/>
      <c r="H368" s="55">
        <f>SUM(H369:I373)</f>
        <v>450000</v>
      </c>
      <c r="I368" s="55"/>
    </row>
    <row r="369" spans="1:9" ht="15.75" x14ac:dyDescent="0.25">
      <c r="A369" s="5"/>
      <c r="B369" s="17"/>
      <c r="C369" s="7"/>
      <c r="D369" s="7" t="s">
        <v>440</v>
      </c>
      <c r="E369" s="71" t="s">
        <v>573</v>
      </c>
      <c r="F369" s="71"/>
      <c r="G369" s="71"/>
      <c r="H369" s="56">
        <v>400000</v>
      </c>
      <c r="I369" s="56"/>
    </row>
    <row r="370" spans="1:9" ht="15.75" x14ac:dyDescent="0.25">
      <c r="A370" s="5"/>
      <c r="B370" s="17"/>
      <c r="C370" s="7"/>
      <c r="D370" s="7" t="s">
        <v>441</v>
      </c>
      <c r="E370" s="71" t="s">
        <v>572</v>
      </c>
      <c r="F370" s="71"/>
      <c r="G370" s="71"/>
      <c r="H370" s="56">
        <v>0</v>
      </c>
      <c r="I370" s="56"/>
    </row>
    <row r="371" spans="1:9" ht="15.75" x14ac:dyDescent="0.25">
      <c r="A371" s="5"/>
      <c r="B371" s="17"/>
      <c r="C371" s="7"/>
      <c r="D371" s="7" t="s">
        <v>442</v>
      </c>
      <c r="E371" s="71" t="s">
        <v>443</v>
      </c>
      <c r="F371" s="71"/>
      <c r="G371" s="71"/>
      <c r="H371" s="56">
        <v>0</v>
      </c>
      <c r="I371" s="56"/>
    </row>
    <row r="372" spans="1:9" ht="15.75" x14ac:dyDescent="0.25">
      <c r="A372" s="5"/>
      <c r="B372" s="17"/>
      <c r="C372" s="7"/>
      <c r="D372" s="7" t="s">
        <v>444</v>
      </c>
      <c r="E372" s="71" t="s">
        <v>525</v>
      </c>
      <c r="F372" s="71"/>
      <c r="G372" s="71"/>
      <c r="H372" s="56">
        <v>0</v>
      </c>
      <c r="I372" s="56"/>
    </row>
    <row r="373" spans="1:9" ht="15.75" x14ac:dyDescent="0.25">
      <c r="A373" s="5"/>
      <c r="B373" s="17"/>
      <c r="C373" s="7"/>
      <c r="D373" s="7" t="s">
        <v>445</v>
      </c>
      <c r="E373" s="71" t="s">
        <v>446</v>
      </c>
      <c r="F373" s="71"/>
      <c r="G373" s="71"/>
      <c r="H373" s="56">
        <v>50000</v>
      </c>
      <c r="I373" s="56"/>
    </row>
    <row r="374" spans="1:9" ht="15.75" x14ac:dyDescent="0.25">
      <c r="A374" s="31"/>
      <c r="B374" s="22"/>
      <c r="C374" s="14" t="s">
        <v>447</v>
      </c>
      <c r="D374" s="14"/>
      <c r="E374" s="73" t="s">
        <v>448</v>
      </c>
      <c r="F374" s="73"/>
      <c r="G374" s="73"/>
      <c r="H374" s="55">
        <f>SUM(H375:I382)</f>
        <v>680000</v>
      </c>
      <c r="I374" s="55"/>
    </row>
    <row r="375" spans="1:9" ht="16.5" customHeight="1" x14ac:dyDescent="0.25">
      <c r="A375" s="5"/>
      <c r="B375" s="17"/>
      <c r="C375" s="7"/>
      <c r="D375" s="7" t="s">
        <v>449</v>
      </c>
      <c r="E375" s="71" t="s">
        <v>450</v>
      </c>
      <c r="F375" s="71"/>
      <c r="G375" s="71"/>
      <c r="H375" s="64">
        <v>45000</v>
      </c>
      <c r="I375" s="64"/>
    </row>
    <row r="376" spans="1:9" ht="15" customHeight="1" x14ac:dyDescent="0.25">
      <c r="A376" s="5"/>
      <c r="B376" s="17"/>
      <c r="C376" s="7"/>
      <c r="D376" s="7" t="s">
        <v>451</v>
      </c>
      <c r="E376" s="71" t="s">
        <v>452</v>
      </c>
      <c r="F376" s="71"/>
      <c r="G376" s="71"/>
      <c r="H376" s="64">
        <v>20000</v>
      </c>
      <c r="I376" s="64"/>
    </row>
    <row r="377" spans="1:9" ht="15.75" x14ac:dyDescent="0.25">
      <c r="A377" s="5"/>
      <c r="B377" s="17"/>
      <c r="C377" s="7"/>
      <c r="D377" s="7" t="s">
        <v>453</v>
      </c>
      <c r="E377" s="57" t="s">
        <v>454</v>
      </c>
      <c r="F377" s="57"/>
      <c r="G377" s="57"/>
      <c r="H377" s="64"/>
      <c r="I377" s="64"/>
    </row>
    <row r="378" spans="1:9" ht="19.5" customHeight="1" x14ac:dyDescent="0.25">
      <c r="A378" s="5"/>
      <c r="B378" s="17"/>
      <c r="C378" s="7"/>
      <c r="D378" s="7" t="s">
        <v>455</v>
      </c>
      <c r="E378" s="57" t="s">
        <v>526</v>
      </c>
      <c r="F378" s="57"/>
      <c r="G378" s="57"/>
      <c r="H378" s="64">
        <v>60000</v>
      </c>
      <c r="I378" s="64"/>
    </row>
    <row r="379" spans="1:9" ht="15.75" x14ac:dyDescent="0.25">
      <c r="A379" s="5"/>
      <c r="B379" s="17"/>
      <c r="C379" s="7"/>
      <c r="D379" s="7" t="s">
        <v>456</v>
      </c>
      <c r="E379" s="71" t="s">
        <v>457</v>
      </c>
      <c r="F379" s="71"/>
      <c r="G379" s="71"/>
      <c r="H379" s="64">
        <v>10000</v>
      </c>
      <c r="I379" s="64"/>
    </row>
    <row r="380" spans="1:9" ht="32.25" customHeight="1" x14ac:dyDescent="0.25">
      <c r="A380" s="5"/>
      <c r="B380" s="17"/>
      <c r="C380" s="7"/>
      <c r="D380" s="7" t="s">
        <v>458</v>
      </c>
      <c r="E380" s="57" t="s">
        <v>569</v>
      </c>
      <c r="F380" s="57"/>
      <c r="G380" s="57"/>
      <c r="H380" s="64">
        <v>50000</v>
      </c>
      <c r="I380" s="64"/>
    </row>
    <row r="381" spans="1:9" ht="15.75" x14ac:dyDescent="0.25">
      <c r="A381" s="32"/>
      <c r="B381" s="17"/>
      <c r="C381" s="33"/>
      <c r="D381" s="32">
        <v>42147</v>
      </c>
      <c r="E381" s="84" t="s">
        <v>567</v>
      </c>
      <c r="F381" s="85"/>
      <c r="G381" s="86"/>
      <c r="H381" s="69">
        <v>45000</v>
      </c>
      <c r="I381" s="70"/>
    </row>
    <row r="382" spans="1:9" ht="31.5" customHeight="1" x14ac:dyDescent="0.25">
      <c r="A382" s="5"/>
      <c r="B382" s="17"/>
      <c r="C382" s="7"/>
      <c r="D382" s="7" t="s">
        <v>459</v>
      </c>
      <c r="E382" s="57" t="s">
        <v>574</v>
      </c>
      <c r="F382" s="57"/>
      <c r="G382" s="57"/>
      <c r="H382" s="64">
        <v>450000</v>
      </c>
      <c r="I382" s="64"/>
    </row>
    <row r="383" spans="1:9" ht="15.75" x14ac:dyDescent="0.25">
      <c r="A383" s="31"/>
      <c r="B383" s="40" t="s">
        <v>460</v>
      </c>
      <c r="C383" s="14"/>
      <c r="D383" s="14"/>
      <c r="E383" s="73" t="s">
        <v>461</v>
      </c>
      <c r="F383" s="73"/>
      <c r="G383" s="73"/>
      <c r="H383" s="55">
        <f>SUM(H384,H388,H393,H402,H405,)</f>
        <v>105000</v>
      </c>
      <c r="I383" s="55"/>
    </row>
    <row r="384" spans="1:9" ht="15.75" x14ac:dyDescent="0.25">
      <c r="A384" s="31"/>
      <c r="B384" s="22"/>
      <c r="C384" s="14" t="s">
        <v>462</v>
      </c>
      <c r="D384" s="14"/>
      <c r="E384" s="73" t="s">
        <v>463</v>
      </c>
      <c r="F384" s="73"/>
      <c r="G384" s="73"/>
      <c r="H384" s="55">
        <f>SUM(H385:I387)</f>
        <v>25000</v>
      </c>
      <c r="I384" s="55"/>
    </row>
    <row r="385" spans="1:9" ht="15.75" x14ac:dyDescent="0.25">
      <c r="A385" s="5"/>
      <c r="B385" s="17"/>
      <c r="C385" s="7"/>
      <c r="D385" s="7" t="s">
        <v>464</v>
      </c>
      <c r="E385" s="71" t="s">
        <v>465</v>
      </c>
      <c r="F385" s="71"/>
      <c r="G385" s="71"/>
      <c r="H385" s="56">
        <v>10000</v>
      </c>
      <c r="I385" s="56"/>
    </row>
    <row r="386" spans="1:9" ht="15.75" x14ac:dyDescent="0.25">
      <c r="A386" s="5"/>
      <c r="B386" s="17"/>
      <c r="C386" s="7"/>
      <c r="D386" s="7" t="s">
        <v>466</v>
      </c>
      <c r="E386" s="71" t="s">
        <v>467</v>
      </c>
      <c r="F386" s="71"/>
      <c r="G386" s="71"/>
      <c r="H386" s="56"/>
      <c r="I386" s="56"/>
    </row>
    <row r="387" spans="1:9" ht="15.75" x14ac:dyDescent="0.25">
      <c r="A387" s="5"/>
      <c r="B387" s="17"/>
      <c r="C387" s="7"/>
      <c r="D387" s="7" t="s">
        <v>468</v>
      </c>
      <c r="E387" s="71" t="s">
        <v>469</v>
      </c>
      <c r="F387" s="71"/>
      <c r="G387" s="71"/>
      <c r="H387" s="56">
        <v>15000</v>
      </c>
      <c r="I387" s="56"/>
    </row>
    <row r="388" spans="1:9" ht="15.75" x14ac:dyDescent="0.25">
      <c r="A388" s="31"/>
      <c r="B388" s="22"/>
      <c r="C388" s="14" t="s">
        <v>470</v>
      </c>
      <c r="D388" s="14"/>
      <c r="E388" s="73" t="s">
        <v>471</v>
      </c>
      <c r="F388" s="73"/>
      <c r="G388" s="73"/>
      <c r="H388" s="55">
        <f>SUM(H389:I392)</f>
        <v>30000</v>
      </c>
      <c r="I388" s="55"/>
    </row>
    <row r="389" spans="1:9" ht="17.25" customHeight="1" x14ac:dyDescent="0.25">
      <c r="A389" s="5"/>
      <c r="B389" s="17"/>
      <c r="C389" s="7"/>
      <c r="D389" s="7" t="s">
        <v>472</v>
      </c>
      <c r="E389" s="71" t="s">
        <v>473</v>
      </c>
      <c r="F389" s="71"/>
      <c r="G389" s="71"/>
      <c r="H389" s="56"/>
      <c r="I389" s="56"/>
    </row>
    <row r="390" spans="1:9" ht="15.75" x14ac:dyDescent="0.25">
      <c r="A390" s="5"/>
      <c r="B390" s="17"/>
      <c r="C390" s="7"/>
      <c r="D390" s="7" t="s">
        <v>474</v>
      </c>
      <c r="E390" s="71" t="s">
        <v>475</v>
      </c>
      <c r="F390" s="71"/>
      <c r="G390" s="71"/>
      <c r="H390" s="56"/>
      <c r="I390" s="56"/>
    </row>
    <row r="391" spans="1:9" ht="15.75" x14ac:dyDescent="0.25">
      <c r="A391" s="5"/>
      <c r="B391" s="17"/>
      <c r="C391" s="7"/>
      <c r="D391" s="7" t="s">
        <v>476</v>
      </c>
      <c r="E391" s="57" t="s">
        <v>477</v>
      </c>
      <c r="F391" s="57"/>
      <c r="G391" s="57"/>
      <c r="H391" s="56">
        <v>20000</v>
      </c>
      <c r="I391" s="56"/>
    </row>
    <row r="392" spans="1:9" ht="15.75" x14ac:dyDescent="0.25">
      <c r="A392" s="5"/>
      <c r="B392" s="17"/>
      <c r="C392" s="7"/>
      <c r="D392" s="7" t="s">
        <v>478</v>
      </c>
      <c r="E392" s="71" t="s">
        <v>479</v>
      </c>
      <c r="F392" s="71"/>
      <c r="G392" s="71"/>
      <c r="H392" s="56">
        <v>10000</v>
      </c>
      <c r="I392" s="56"/>
    </row>
    <row r="393" spans="1:9" ht="15.75" x14ac:dyDescent="0.25">
      <c r="A393" s="35"/>
      <c r="B393" s="22"/>
      <c r="C393" s="35">
        <v>4223</v>
      </c>
      <c r="D393" s="14"/>
      <c r="E393" s="88" t="s">
        <v>527</v>
      </c>
      <c r="F393" s="89"/>
      <c r="G393" s="90"/>
      <c r="H393" s="49">
        <f>SUM(H394:I401)</f>
        <v>50000</v>
      </c>
      <c r="I393" s="50"/>
    </row>
    <row r="394" spans="1:9" ht="15.75" x14ac:dyDescent="0.25">
      <c r="A394" s="5"/>
      <c r="B394" s="17"/>
      <c r="C394" s="7"/>
      <c r="D394" s="7" t="s">
        <v>480</v>
      </c>
      <c r="E394" s="71" t="s">
        <v>481</v>
      </c>
      <c r="F394" s="71"/>
      <c r="G394" s="71"/>
      <c r="H394" s="56">
        <v>30000</v>
      </c>
      <c r="I394" s="56"/>
    </row>
    <row r="395" spans="1:9" ht="15.75" customHeight="1" x14ac:dyDescent="0.25">
      <c r="A395" s="5"/>
      <c r="B395" s="17"/>
      <c r="C395" s="7"/>
      <c r="D395" s="7" t="s">
        <v>482</v>
      </c>
      <c r="E395" s="71" t="s">
        <v>483</v>
      </c>
      <c r="F395" s="71"/>
      <c r="G395" s="71"/>
      <c r="H395" s="56"/>
      <c r="I395" s="56"/>
    </row>
    <row r="396" spans="1:9" ht="32.25" customHeight="1" x14ac:dyDescent="0.25">
      <c r="A396" s="5"/>
      <c r="B396" s="17"/>
      <c r="C396" s="7"/>
      <c r="D396" s="7" t="s">
        <v>484</v>
      </c>
      <c r="E396" s="57" t="s">
        <v>485</v>
      </c>
      <c r="F396" s="57"/>
      <c r="G396" s="57"/>
      <c r="H396" s="56"/>
      <c r="I396" s="56"/>
    </row>
    <row r="397" spans="1:9" ht="47.25" x14ac:dyDescent="0.25">
      <c r="A397" s="19" t="s">
        <v>17</v>
      </c>
      <c r="B397" s="19" t="s">
        <v>18</v>
      </c>
      <c r="C397" s="20" t="s">
        <v>19</v>
      </c>
      <c r="D397" s="19" t="s">
        <v>118</v>
      </c>
      <c r="E397" s="76" t="s">
        <v>20</v>
      </c>
      <c r="F397" s="77"/>
      <c r="G397" s="78"/>
      <c r="H397" s="60" t="s">
        <v>531</v>
      </c>
      <c r="I397" s="61"/>
    </row>
    <row r="398" spans="1:9" ht="15.75" x14ac:dyDescent="0.25">
      <c r="A398" s="5"/>
      <c r="B398" s="17"/>
      <c r="C398" s="7"/>
      <c r="D398" s="7" t="s">
        <v>486</v>
      </c>
      <c r="E398" s="71" t="s">
        <v>487</v>
      </c>
      <c r="F398" s="71"/>
      <c r="G398" s="71"/>
      <c r="H398" s="56"/>
      <c r="I398" s="56"/>
    </row>
    <row r="399" spans="1:9" ht="15.75" x14ac:dyDescent="0.25">
      <c r="A399" s="5"/>
      <c r="B399" s="17"/>
      <c r="C399" s="7"/>
      <c r="D399" s="7" t="s">
        <v>488</v>
      </c>
      <c r="E399" s="71" t="s">
        <v>489</v>
      </c>
      <c r="F399" s="71"/>
      <c r="G399" s="71"/>
      <c r="H399" s="56"/>
      <c r="I399" s="56"/>
    </row>
    <row r="400" spans="1:9" ht="15.75" x14ac:dyDescent="0.25">
      <c r="A400" s="5"/>
      <c r="B400" s="17"/>
      <c r="C400" s="7"/>
      <c r="D400" s="7" t="s">
        <v>490</v>
      </c>
      <c r="E400" s="71" t="s">
        <v>491</v>
      </c>
      <c r="F400" s="71"/>
      <c r="G400" s="71"/>
      <c r="H400" s="56"/>
      <c r="I400" s="56"/>
    </row>
    <row r="401" spans="1:9" ht="15.75" x14ac:dyDescent="0.25">
      <c r="A401" s="5"/>
      <c r="B401" s="17"/>
      <c r="C401" s="7"/>
      <c r="D401" s="7" t="s">
        <v>492</v>
      </c>
      <c r="E401" s="71" t="s">
        <v>493</v>
      </c>
      <c r="F401" s="71"/>
      <c r="G401" s="71"/>
      <c r="H401" s="56">
        <v>20000</v>
      </c>
      <c r="I401" s="56"/>
    </row>
    <row r="402" spans="1:9" ht="15.75" x14ac:dyDescent="0.25">
      <c r="A402" s="31"/>
      <c r="B402" s="22"/>
      <c r="C402" s="14" t="s">
        <v>494</v>
      </c>
      <c r="D402" s="14"/>
      <c r="E402" s="73" t="s">
        <v>495</v>
      </c>
      <c r="F402" s="73"/>
      <c r="G402" s="73"/>
      <c r="H402" s="55">
        <v>0</v>
      </c>
      <c r="I402" s="55"/>
    </row>
    <row r="403" spans="1:9" ht="16.5" customHeight="1" x14ac:dyDescent="0.25">
      <c r="A403" s="5"/>
      <c r="B403" s="17"/>
      <c r="C403" s="7"/>
      <c r="D403" s="7" t="s">
        <v>496</v>
      </c>
      <c r="E403" s="71" t="s">
        <v>497</v>
      </c>
      <c r="F403" s="71"/>
      <c r="G403" s="71"/>
      <c r="H403" s="66">
        <v>0</v>
      </c>
      <c r="I403" s="66"/>
    </row>
    <row r="404" spans="1:9" ht="15.75" x14ac:dyDescent="0.25">
      <c r="A404" s="5"/>
      <c r="B404" s="17"/>
      <c r="C404" s="7"/>
      <c r="D404" s="7" t="s">
        <v>498</v>
      </c>
      <c r="E404" s="71" t="s">
        <v>499</v>
      </c>
      <c r="F404" s="71"/>
      <c r="G404" s="71"/>
      <c r="H404" s="66">
        <v>0</v>
      </c>
      <c r="I404" s="66"/>
    </row>
    <row r="405" spans="1:9" ht="31.5" customHeight="1" x14ac:dyDescent="0.25">
      <c r="A405" s="31"/>
      <c r="B405" s="22"/>
      <c r="C405" s="14" t="s">
        <v>500</v>
      </c>
      <c r="D405" s="14"/>
      <c r="E405" s="72" t="s">
        <v>501</v>
      </c>
      <c r="F405" s="72"/>
      <c r="G405" s="72"/>
      <c r="H405" s="55">
        <v>0</v>
      </c>
      <c r="I405" s="55"/>
    </row>
    <row r="406" spans="1:9" ht="15.75" x14ac:dyDescent="0.25">
      <c r="A406" s="5"/>
      <c r="B406" s="17"/>
      <c r="C406" s="7"/>
      <c r="D406" s="7" t="s">
        <v>502</v>
      </c>
      <c r="E406" s="71" t="s">
        <v>503</v>
      </c>
      <c r="F406" s="71"/>
      <c r="G406" s="71"/>
      <c r="H406" s="66">
        <v>0</v>
      </c>
      <c r="I406" s="66"/>
    </row>
    <row r="407" spans="1:9" ht="15.75" x14ac:dyDescent="0.25">
      <c r="A407" s="5"/>
      <c r="B407" s="17"/>
      <c r="C407" s="7"/>
      <c r="D407" s="7" t="s">
        <v>504</v>
      </c>
      <c r="E407" s="71" t="s">
        <v>505</v>
      </c>
      <c r="F407" s="71"/>
      <c r="G407" s="71"/>
      <c r="H407" s="66">
        <v>0</v>
      </c>
      <c r="I407" s="66"/>
    </row>
    <row r="408" spans="1:9" ht="19.5" customHeight="1" x14ac:dyDescent="0.25">
      <c r="A408" s="5"/>
      <c r="B408" s="17"/>
      <c r="C408" s="7"/>
      <c r="D408" s="7" t="s">
        <v>506</v>
      </c>
      <c r="E408" s="71" t="s">
        <v>507</v>
      </c>
      <c r="F408" s="71"/>
      <c r="G408" s="71"/>
      <c r="H408" s="66">
        <f ca="1">SUM(H397:I409)</f>
        <v>0</v>
      </c>
      <c r="I408" s="66"/>
    </row>
    <row r="409" spans="1:9" ht="15.75" x14ac:dyDescent="0.25">
      <c r="A409" s="31"/>
      <c r="B409" s="40" t="s">
        <v>508</v>
      </c>
      <c r="C409" s="14"/>
      <c r="D409" s="14"/>
      <c r="E409" s="73" t="s">
        <v>509</v>
      </c>
      <c r="F409" s="73"/>
      <c r="G409" s="73"/>
      <c r="H409" s="55"/>
      <c r="I409" s="55"/>
    </row>
    <row r="410" spans="1:9" ht="15.75" x14ac:dyDescent="0.25">
      <c r="A410" s="31"/>
      <c r="B410" s="22"/>
      <c r="C410" s="14" t="s">
        <v>510</v>
      </c>
      <c r="D410" s="14"/>
      <c r="E410" s="72" t="s">
        <v>511</v>
      </c>
      <c r="F410" s="72"/>
      <c r="G410" s="72"/>
      <c r="H410" s="55"/>
      <c r="I410" s="55"/>
    </row>
    <row r="411" spans="1:9" ht="15.75" x14ac:dyDescent="0.25">
      <c r="A411" s="5"/>
      <c r="B411" s="17"/>
      <c r="C411" s="7"/>
      <c r="D411" s="7" t="s">
        <v>512</v>
      </c>
      <c r="E411" s="71" t="s">
        <v>513</v>
      </c>
      <c r="F411" s="71"/>
      <c r="G411" s="71"/>
      <c r="H411" s="56">
        <v>0</v>
      </c>
      <c r="I411" s="56"/>
    </row>
    <row r="412" spans="1:9" ht="15.75" x14ac:dyDescent="0.25">
      <c r="A412" s="5"/>
      <c r="B412" s="17"/>
      <c r="C412" s="5"/>
      <c r="D412" s="5">
        <v>42312</v>
      </c>
      <c r="E412" s="71" t="s">
        <v>514</v>
      </c>
      <c r="F412" s="71"/>
      <c r="G412" s="71"/>
      <c r="H412" s="56">
        <v>0</v>
      </c>
      <c r="I412" s="56"/>
    </row>
    <row r="413" spans="1:9" ht="15.75" x14ac:dyDescent="0.25">
      <c r="A413" s="31"/>
      <c r="B413" s="40">
        <v>426</v>
      </c>
      <c r="C413" s="31"/>
      <c r="D413" s="31"/>
      <c r="E413" s="73" t="s">
        <v>515</v>
      </c>
      <c r="F413" s="73"/>
      <c r="G413" s="73"/>
      <c r="H413" s="55">
        <f>SUM(H414,H416,)</f>
        <v>900000</v>
      </c>
      <c r="I413" s="55"/>
    </row>
    <row r="414" spans="1:9" ht="31.5" customHeight="1" x14ac:dyDescent="0.25">
      <c r="A414" s="31"/>
      <c r="B414" s="22"/>
      <c r="C414" s="31">
        <v>4263</v>
      </c>
      <c r="D414" s="31"/>
      <c r="E414" s="72" t="s">
        <v>575</v>
      </c>
      <c r="F414" s="72"/>
      <c r="G414" s="72"/>
      <c r="H414" s="55">
        <f>SUM(H415)</f>
        <v>600000</v>
      </c>
      <c r="I414" s="55"/>
    </row>
    <row r="415" spans="1:9" ht="34.5" customHeight="1" x14ac:dyDescent="0.25">
      <c r="A415" s="5"/>
      <c r="B415" s="17"/>
      <c r="C415" s="5"/>
      <c r="D415" s="5">
        <v>42637</v>
      </c>
      <c r="E415" s="57" t="s">
        <v>576</v>
      </c>
      <c r="F415" s="57"/>
      <c r="G415" s="57"/>
      <c r="H415" s="56">
        <v>600000</v>
      </c>
      <c r="I415" s="56"/>
    </row>
    <row r="416" spans="1:9" ht="30.75" customHeight="1" x14ac:dyDescent="0.25">
      <c r="A416" s="31"/>
      <c r="B416" s="22"/>
      <c r="C416" s="31">
        <v>4264</v>
      </c>
      <c r="D416" s="31"/>
      <c r="E416" s="72" t="s">
        <v>577</v>
      </c>
      <c r="F416" s="72"/>
      <c r="G416" s="72"/>
      <c r="H416" s="55">
        <f>SUM(H417)</f>
        <v>300000</v>
      </c>
      <c r="I416" s="55"/>
    </row>
    <row r="417" spans="1:9" ht="15.75" x14ac:dyDescent="0.25">
      <c r="A417" s="5"/>
      <c r="B417" s="17"/>
      <c r="C417" s="5"/>
      <c r="D417" s="5">
        <v>42641</v>
      </c>
      <c r="E417" s="71" t="s">
        <v>407</v>
      </c>
      <c r="F417" s="71"/>
      <c r="G417" s="71"/>
      <c r="H417" s="56">
        <v>300000</v>
      </c>
      <c r="I417" s="56"/>
    </row>
    <row r="418" spans="1:9" ht="31.5" customHeight="1" x14ac:dyDescent="0.25">
      <c r="A418" s="15">
        <v>54</v>
      </c>
      <c r="B418" s="22"/>
      <c r="C418" s="15"/>
      <c r="D418" s="24"/>
      <c r="E418" s="118" t="s">
        <v>516</v>
      </c>
      <c r="F418" s="119"/>
      <c r="G418" s="120"/>
      <c r="H418" s="55">
        <f>SUM(H419)</f>
        <v>850000</v>
      </c>
      <c r="I418" s="55"/>
    </row>
    <row r="419" spans="1:9" ht="15.75" x14ac:dyDescent="0.25">
      <c r="A419" s="5"/>
      <c r="B419" s="17">
        <v>542</v>
      </c>
      <c r="C419" s="5"/>
      <c r="D419" s="8"/>
      <c r="E419" s="5" t="s">
        <v>517</v>
      </c>
      <c r="F419" s="5"/>
      <c r="G419" s="5"/>
      <c r="H419" s="56">
        <f>SUM(H420:I421)</f>
        <v>850000</v>
      </c>
      <c r="I419" s="56"/>
    </row>
    <row r="420" spans="1:9" ht="15.75" x14ac:dyDescent="0.25">
      <c r="A420" s="5"/>
      <c r="B420" s="17"/>
      <c r="C420" s="5">
        <v>5421</v>
      </c>
      <c r="D420" s="8"/>
      <c r="E420" s="5" t="s">
        <v>517</v>
      </c>
      <c r="F420" s="5"/>
      <c r="G420" s="5"/>
      <c r="H420" s="56">
        <v>450000</v>
      </c>
      <c r="I420" s="56"/>
    </row>
    <row r="421" spans="1:9" ht="32.25" customHeight="1" x14ac:dyDescent="0.25">
      <c r="A421" s="5"/>
      <c r="B421" s="17"/>
      <c r="C421" s="5">
        <v>5422</v>
      </c>
      <c r="D421" s="8"/>
      <c r="E421" s="46" t="s">
        <v>583</v>
      </c>
      <c r="F421" s="47"/>
      <c r="G421" s="48"/>
      <c r="H421" s="56">
        <v>400000</v>
      </c>
      <c r="I421" s="56"/>
    </row>
    <row r="422" spans="1:9" ht="15.75" x14ac:dyDescent="0.25">
      <c r="A422" s="15">
        <v>9</v>
      </c>
      <c r="B422" s="22"/>
      <c r="C422" s="15"/>
      <c r="D422" s="16"/>
      <c r="E422" s="73" t="s">
        <v>518</v>
      </c>
      <c r="F422" s="73"/>
      <c r="G422" s="73"/>
      <c r="H422" s="55">
        <v>0</v>
      </c>
      <c r="I422" s="55"/>
    </row>
    <row r="423" spans="1:9" ht="15.75" x14ac:dyDescent="0.25">
      <c r="A423" s="15">
        <v>92</v>
      </c>
      <c r="B423" s="22"/>
      <c r="C423" s="15"/>
      <c r="D423" s="16"/>
      <c r="E423" s="73" t="s">
        <v>519</v>
      </c>
      <c r="F423" s="73"/>
      <c r="G423" s="73"/>
      <c r="H423" s="55"/>
      <c r="I423" s="55"/>
    </row>
    <row r="424" spans="1:9" ht="15.75" x14ac:dyDescent="0.25">
      <c r="A424" s="5"/>
      <c r="B424" s="17">
        <v>922</v>
      </c>
      <c r="C424" s="7"/>
      <c r="D424" s="8"/>
      <c r="E424" s="71" t="s">
        <v>520</v>
      </c>
      <c r="F424" s="71"/>
      <c r="G424" s="71"/>
      <c r="H424" s="56">
        <v>0</v>
      </c>
      <c r="I424" s="56"/>
    </row>
    <row r="425" spans="1:9" x14ac:dyDescent="0.25">
      <c r="A425" s="58" t="s">
        <v>578</v>
      </c>
      <c r="B425" s="58"/>
      <c r="C425" s="58"/>
      <c r="D425" s="58"/>
      <c r="E425" s="58"/>
      <c r="F425" s="58"/>
      <c r="G425" s="58"/>
      <c r="H425" s="58"/>
      <c r="I425" s="58"/>
    </row>
    <row r="426" spans="1:9" x14ac:dyDescent="0.25">
      <c r="A426" s="58"/>
      <c r="B426" s="58"/>
      <c r="C426" s="58"/>
      <c r="D426" s="58"/>
      <c r="E426" s="58"/>
      <c r="F426" s="58"/>
      <c r="G426" s="58"/>
      <c r="H426" s="58"/>
      <c r="I426" s="58"/>
    </row>
    <row r="427" spans="1:9" x14ac:dyDescent="0.25">
      <c r="A427" s="58"/>
      <c r="B427" s="58"/>
      <c r="C427" s="58"/>
      <c r="D427" s="58"/>
      <c r="E427" s="58"/>
      <c r="F427" s="58"/>
      <c r="G427" s="58"/>
      <c r="H427" s="58"/>
      <c r="I427" s="58"/>
    </row>
    <row r="429" spans="1:9" ht="15.75" x14ac:dyDescent="0.25">
      <c r="A429" s="59" t="s">
        <v>579</v>
      </c>
      <c r="B429" s="59"/>
      <c r="C429" s="59"/>
      <c r="D429" s="59"/>
      <c r="E429" s="59"/>
      <c r="F429" s="59"/>
      <c r="G429" s="59"/>
      <c r="H429" s="59"/>
      <c r="I429" s="59"/>
    </row>
    <row r="430" spans="1:9" ht="15.75" x14ac:dyDescent="0.25">
      <c r="A430" s="51" t="s">
        <v>580</v>
      </c>
      <c r="B430" s="51"/>
      <c r="C430" s="51"/>
      <c r="D430" s="51"/>
      <c r="E430" s="51"/>
      <c r="F430" s="51"/>
      <c r="G430" s="51"/>
      <c r="H430" s="51"/>
      <c r="I430" s="51"/>
    </row>
    <row r="431" spans="1:9" ht="15.75" x14ac:dyDescent="0.25">
      <c r="A431" s="52" t="s">
        <v>582</v>
      </c>
      <c r="B431" s="52"/>
      <c r="C431" s="52"/>
      <c r="D431" s="52"/>
      <c r="E431" s="52"/>
      <c r="F431" s="52"/>
      <c r="G431" s="52"/>
      <c r="H431" s="52"/>
      <c r="I431" s="52"/>
    </row>
    <row r="432" spans="1:9" ht="15.75" x14ac:dyDescent="0.25">
      <c r="A432" s="1"/>
      <c r="B432" s="1"/>
      <c r="C432" s="1"/>
      <c r="D432" s="1"/>
      <c r="E432" s="1"/>
      <c r="F432" s="1"/>
      <c r="G432" s="1"/>
      <c r="H432" s="1"/>
      <c r="I432" s="1"/>
    </row>
    <row r="433" spans="1:9" ht="15.75" x14ac:dyDescent="0.25">
      <c r="A433" s="53" t="s">
        <v>523</v>
      </c>
      <c r="B433" s="53"/>
      <c r="C433" s="53"/>
      <c r="D433" s="53"/>
      <c r="E433" s="53"/>
      <c r="F433" s="53"/>
      <c r="G433" s="53"/>
      <c r="H433" s="53"/>
      <c r="I433" s="53"/>
    </row>
    <row r="434" spans="1:9" ht="15.75" x14ac:dyDescent="0.25">
      <c r="A434" s="54" t="s">
        <v>524</v>
      </c>
      <c r="B434" s="54"/>
      <c r="C434" s="54"/>
      <c r="D434" s="54"/>
      <c r="E434" s="54"/>
      <c r="F434" s="54"/>
      <c r="G434" s="54"/>
      <c r="H434" s="54"/>
      <c r="I434" s="54"/>
    </row>
    <row r="435" spans="1:9" ht="15.75" x14ac:dyDescent="0.25">
      <c r="A435" s="54" t="s">
        <v>522</v>
      </c>
      <c r="B435" s="54"/>
      <c r="C435" s="54"/>
      <c r="D435" s="54"/>
      <c r="E435" s="54"/>
      <c r="F435" s="54"/>
      <c r="G435" s="54"/>
      <c r="H435" s="54"/>
      <c r="I435" s="54"/>
    </row>
    <row r="436" spans="1:9" ht="15.75" x14ac:dyDescent="0.25">
      <c r="A436" s="1"/>
      <c r="B436" s="1"/>
      <c r="C436" s="1"/>
      <c r="D436" s="1"/>
      <c r="E436" s="1"/>
      <c r="F436" s="1"/>
      <c r="G436" s="1"/>
      <c r="H436" s="1"/>
      <c r="I436" s="1"/>
    </row>
  </sheetData>
  <mergeCells count="676">
    <mergeCell ref="E381:G381"/>
    <mergeCell ref="H381:I381"/>
    <mergeCell ref="E418:G418"/>
    <mergeCell ref="E214:G214"/>
    <mergeCell ref="H214:I214"/>
    <mergeCell ref="E397:G397"/>
    <mergeCell ref="H397:I397"/>
    <mergeCell ref="A281:I290"/>
    <mergeCell ref="H320:I320"/>
    <mergeCell ref="H321:I321"/>
    <mergeCell ref="H322:I322"/>
    <mergeCell ref="E326:G326"/>
    <mergeCell ref="E328:G328"/>
    <mergeCell ref="E329:G329"/>
    <mergeCell ref="E330:G330"/>
    <mergeCell ref="E331:G331"/>
    <mergeCell ref="H329:I329"/>
    <mergeCell ref="H326:I326"/>
    <mergeCell ref="H328:I328"/>
    <mergeCell ref="H330:I330"/>
    <mergeCell ref="H331:I331"/>
    <mergeCell ref="E222:G222"/>
    <mergeCell ref="E233:G233"/>
    <mergeCell ref="E338:G338"/>
    <mergeCell ref="A9:B9"/>
    <mergeCell ref="C9:I9"/>
    <mergeCell ref="H14:I14"/>
    <mergeCell ref="H15:I15"/>
    <mergeCell ref="H16:I16"/>
    <mergeCell ref="H12:I12"/>
    <mergeCell ref="B13:I13"/>
    <mergeCell ref="H20:I20"/>
    <mergeCell ref="A1:I3"/>
    <mergeCell ref="B10:I10"/>
    <mergeCell ref="B16:G16"/>
    <mergeCell ref="B14:G14"/>
    <mergeCell ref="B20:G20"/>
    <mergeCell ref="A6:I6"/>
    <mergeCell ref="B21:G21"/>
    <mergeCell ref="B22:G22"/>
    <mergeCell ref="B23:G23"/>
    <mergeCell ref="H21:I21"/>
    <mergeCell ref="H22:I22"/>
    <mergeCell ref="H23:I23"/>
    <mergeCell ref="B27:G27"/>
    <mergeCell ref="B30:G30"/>
    <mergeCell ref="B29:G29"/>
    <mergeCell ref="A48:I48"/>
    <mergeCell ref="A50:I50"/>
    <mergeCell ref="H27:I27"/>
    <mergeCell ref="H28:I28"/>
    <mergeCell ref="H29:I29"/>
    <mergeCell ref="H30:I30"/>
    <mergeCell ref="H68:I68"/>
    <mergeCell ref="H69:I69"/>
    <mergeCell ref="H58:I58"/>
    <mergeCell ref="H59:I59"/>
    <mergeCell ref="H60:I60"/>
    <mergeCell ref="H61:I61"/>
    <mergeCell ref="H62:I62"/>
    <mergeCell ref="H63:I63"/>
    <mergeCell ref="H51:I51"/>
    <mergeCell ref="H52:I52"/>
    <mergeCell ref="H54:I54"/>
    <mergeCell ref="H55:I55"/>
    <mergeCell ref="H56:I56"/>
    <mergeCell ref="H57:I57"/>
    <mergeCell ref="D55:G55"/>
    <mergeCell ref="D63:G63"/>
    <mergeCell ref="D64:G64"/>
    <mergeCell ref="D65:G65"/>
    <mergeCell ref="D66:G66"/>
    <mergeCell ref="H64:I64"/>
    <mergeCell ref="H65:I65"/>
    <mergeCell ref="H66:I66"/>
    <mergeCell ref="H67:I67"/>
    <mergeCell ref="D53:G53"/>
    <mergeCell ref="H53:I53"/>
    <mergeCell ref="H73:I73"/>
    <mergeCell ref="H74:I74"/>
    <mergeCell ref="D54:G54"/>
    <mergeCell ref="D58:G58"/>
    <mergeCell ref="D59:G59"/>
    <mergeCell ref="D60:G60"/>
    <mergeCell ref="D61:G61"/>
    <mergeCell ref="D62:G62"/>
    <mergeCell ref="D57:G57"/>
    <mergeCell ref="D56:G56"/>
    <mergeCell ref="H75:I75"/>
    <mergeCell ref="H76:I76"/>
    <mergeCell ref="D73:G73"/>
    <mergeCell ref="D67:G67"/>
    <mergeCell ref="D68:G68"/>
    <mergeCell ref="D69:G69"/>
    <mergeCell ref="D70:G70"/>
    <mergeCell ref="D71:G71"/>
    <mergeCell ref="D72:G72"/>
    <mergeCell ref="H70:I70"/>
    <mergeCell ref="H71:I71"/>
    <mergeCell ref="H72:I72"/>
    <mergeCell ref="D74:G74"/>
    <mergeCell ref="D75:G75"/>
    <mergeCell ref="D76:G76"/>
    <mergeCell ref="D79:G79"/>
    <mergeCell ref="D80:G80"/>
    <mergeCell ref="H83:I83"/>
    <mergeCell ref="H77:I77"/>
    <mergeCell ref="H78:I78"/>
    <mergeCell ref="H79:I79"/>
    <mergeCell ref="H80:I80"/>
    <mergeCell ref="H81:I81"/>
    <mergeCell ref="H82:I82"/>
    <mergeCell ref="D83:G83"/>
    <mergeCell ref="D77:G77"/>
    <mergeCell ref="H84:I84"/>
    <mergeCell ref="H85:I85"/>
    <mergeCell ref="H86:I86"/>
    <mergeCell ref="H87:I87"/>
    <mergeCell ref="H88:I88"/>
    <mergeCell ref="D89:G89"/>
    <mergeCell ref="D88:G88"/>
    <mergeCell ref="D87:G87"/>
    <mergeCell ref="D86:G86"/>
    <mergeCell ref="D85:G85"/>
    <mergeCell ref="H89:I89"/>
    <mergeCell ref="D99:G99"/>
    <mergeCell ref="D98:G98"/>
    <mergeCell ref="H98:I98"/>
    <mergeCell ref="H99:I99"/>
    <mergeCell ref="H100:I100"/>
    <mergeCell ref="H101:I101"/>
    <mergeCell ref="H102:I102"/>
    <mergeCell ref="H103:I103"/>
    <mergeCell ref="D90:G90"/>
    <mergeCell ref="H90:I90"/>
    <mergeCell ref="D91:G91"/>
    <mergeCell ref="D95:G95"/>
    <mergeCell ref="D96:G96"/>
    <mergeCell ref="D97:G97"/>
    <mergeCell ref="H95:I95"/>
    <mergeCell ref="H96:I96"/>
    <mergeCell ref="H97:I97"/>
    <mergeCell ref="H91:I91"/>
    <mergeCell ref="D93:G93"/>
    <mergeCell ref="D94:G94"/>
    <mergeCell ref="D92:G92"/>
    <mergeCell ref="H92:I92"/>
    <mergeCell ref="H93:I93"/>
    <mergeCell ref="H94:I94"/>
    <mergeCell ref="E138:G138"/>
    <mergeCell ref="E139:G139"/>
    <mergeCell ref="E140:G140"/>
    <mergeCell ref="E141:G141"/>
    <mergeCell ref="E142:G142"/>
    <mergeCell ref="E143:G143"/>
    <mergeCell ref="A52:C52"/>
    <mergeCell ref="D52:G52"/>
    <mergeCell ref="H137:I137"/>
    <mergeCell ref="E137:G137"/>
    <mergeCell ref="H104:I104"/>
    <mergeCell ref="H105:I105"/>
    <mergeCell ref="H106:I106"/>
    <mergeCell ref="H107:I107"/>
    <mergeCell ref="H108:I108"/>
    <mergeCell ref="D104:G104"/>
    <mergeCell ref="D105:G105"/>
    <mergeCell ref="D106:G106"/>
    <mergeCell ref="D107:G107"/>
    <mergeCell ref="D108:G108"/>
    <mergeCell ref="D101:G101"/>
    <mergeCell ref="D102:G102"/>
    <mergeCell ref="D103:G103"/>
    <mergeCell ref="D100:G100"/>
    <mergeCell ref="E150:G150"/>
    <mergeCell ref="E151:G151"/>
    <mergeCell ref="E152:G152"/>
    <mergeCell ref="E153:G153"/>
    <mergeCell ref="E154:G154"/>
    <mergeCell ref="E155:G155"/>
    <mergeCell ref="E144:G144"/>
    <mergeCell ref="E145:G145"/>
    <mergeCell ref="E146:G146"/>
    <mergeCell ref="E147:G147"/>
    <mergeCell ref="E148:G148"/>
    <mergeCell ref="E149:G149"/>
    <mergeCell ref="E162:G162"/>
    <mergeCell ref="E163:G163"/>
    <mergeCell ref="E164:G164"/>
    <mergeCell ref="E165:G165"/>
    <mergeCell ref="E166:G166"/>
    <mergeCell ref="E167:G167"/>
    <mergeCell ref="E182:G182"/>
    <mergeCell ref="E156:G156"/>
    <mergeCell ref="E157:G157"/>
    <mergeCell ref="E158:G158"/>
    <mergeCell ref="E159:G159"/>
    <mergeCell ref="E160:G160"/>
    <mergeCell ref="E161:G161"/>
    <mergeCell ref="E197:G197"/>
    <mergeCell ref="E198:G198"/>
    <mergeCell ref="E199:G199"/>
    <mergeCell ref="E200:G200"/>
    <mergeCell ref="E168:G168"/>
    <mergeCell ref="E183:G183"/>
    <mergeCell ref="E184:G184"/>
    <mergeCell ref="E185:G185"/>
    <mergeCell ref="E186:G186"/>
    <mergeCell ref="E187:G187"/>
    <mergeCell ref="E194:G194"/>
    <mergeCell ref="E195:G195"/>
    <mergeCell ref="E196:G196"/>
    <mergeCell ref="E188:G188"/>
    <mergeCell ref="E189:G189"/>
    <mergeCell ref="E190:G190"/>
    <mergeCell ref="E191:G191"/>
    <mergeCell ref="E192:G192"/>
    <mergeCell ref="E193:G193"/>
    <mergeCell ref="E204:G204"/>
    <mergeCell ref="E205:G205"/>
    <mergeCell ref="E206:G206"/>
    <mergeCell ref="E207:G207"/>
    <mergeCell ref="E208:G208"/>
    <mergeCell ref="E209:G209"/>
    <mergeCell ref="E201:G201"/>
    <mergeCell ref="E202:G202"/>
    <mergeCell ref="E203:G203"/>
    <mergeCell ref="E337:G337"/>
    <mergeCell ref="E336:G336"/>
    <mergeCell ref="E335:G335"/>
    <mergeCell ref="E361:G361"/>
    <mergeCell ref="E327:G327"/>
    <mergeCell ref="E333:G333"/>
    <mergeCell ref="E210:G210"/>
    <mergeCell ref="E211:G211"/>
    <mergeCell ref="E212:G212"/>
    <mergeCell ref="E213:G213"/>
    <mergeCell ref="E215:G215"/>
    <mergeCell ref="E216:G216"/>
    <mergeCell ref="E332:G332"/>
    <mergeCell ref="E312:G312"/>
    <mergeCell ref="E311:G311"/>
    <mergeCell ref="E310:G310"/>
    <mergeCell ref="E309:G309"/>
    <mergeCell ref="E305:G305"/>
    <mergeCell ref="E319:G319"/>
    <mergeCell ref="E318:G318"/>
    <mergeCell ref="E317:G317"/>
    <mergeCell ref="E316:G316"/>
    <mergeCell ref="E315:G315"/>
    <mergeCell ref="E314:G314"/>
    <mergeCell ref="E387:G387"/>
    <mergeCell ref="E386:G386"/>
    <mergeCell ref="E391:G391"/>
    <mergeCell ref="E392:G392"/>
    <mergeCell ref="E388:G388"/>
    <mergeCell ref="E389:G389"/>
    <mergeCell ref="E393:G393"/>
    <mergeCell ref="E234:G234"/>
    <mergeCell ref="E235:G235"/>
    <mergeCell ref="E236:G236"/>
    <mergeCell ref="E380:G380"/>
    <mergeCell ref="E379:G379"/>
    <mergeCell ref="E378:G378"/>
    <mergeCell ref="E377:G377"/>
    <mergeCell ref="E376:G376"/>
    <mergeCell ref="E375:G375"/>
    <mergeCell ref="E365:G365"/>
    <mergeCell ref="E370:G370"/>
    <mergeCell ref="E369:G369"/>
    <mergeCell ref="E344:G344"/>
    <mergeCell ref="E334:G334"/>
    <mergeCell ref="E325:G325"/>
    <mergeCell ref="E324:G324"/>
    <mergeCell ref="E323:G323"/>
    <mergeCell ref="E385:G385"/>
    <mergeCell ref="E384:G384"/>
    <mergeCell ref="E383:G383"/>
    <mergeCell ref="E382:G382"/>
    <mergeCell ref="E343:G343"/>
    <mergeCell ref="E342:G342"/>
    <mergeCell ref="E341:G341"/>
    <mergeCell ref="E340:G340"/>
    <mergeCell ref="E339:G339"/>
    <mergeCell ref="E349:G349"/>
    <mergeCell ref="E348:G348"/>
    <mergeCell ref="E347:G347"/>
    <mergeCell ref="E346:G346"/>
    <mergeCell ref="E345:G345"/>
    <mergeCell ref="E355:G355"/>
    <mergeCell ref="E354:G354"/>
    <mergeCell ref="E353:G353"/>
    <mergeCell ref="E352:G352"/>
    <mergeCell ref="E351:G351"/>
    <mergeCell ref="E350:G350"/>
    <mergeCell ref="E362:G362"/>
    <mergeCell ref="E360:G360"/>
    <mergeCell ref="E359:G359"/>
    <mergeCell ref="E358:G358"/>
    <mergeCell ref="E306:G306"/>
    <mergeCell ref="E307:G307"/>
    <mergeCell ref="E313:G313"/>
    <mergeCell ref="E320:G320"/>
    <mergeCell ref="E321:G321"/>
    <mergeCell ref="E322:G322"/>
    <mergeCell ref="E293:G293"/>
    <mergeCell ref="E292:G292"/>
    <mergeCell ref="E280:G280"/>
    <mergeCell ref="E304:G304"/>
    <mergeCell ref="E301:G301"/>
    <mergeCell ref="E298:G298"/>
    <mergeCell ref="E296:G296"/>
    <mergeCell ref="E295:G295"/>
    <mergeCell ref="E294:G294"/>
    <mergeCell ref="E297:G297"/>
    <mergeCell ref="E299:G299"/>
    <mergeCell ref="E300:G300"/>
    <mergeCell ref="E302:G302"/>
    <mergeCell ref="E303:G303"/>
    <mergeCell ref="E271:G271"/>
    <mergeCell ref="E270:G270"/>
    <mergeCell ref="E269:G269"/>
    <mergeCell ref="E268:G268"/>
    <mergeCell ref="E267:G267"/>
    <mergeCell ref="E266:G266"/>
    <mergeCell ref="E276:G276"/>
    <mergeCell ref="E275:G275"/>
    <mergeCell ref="E291:G291"/>
    <mergeCell ref="E274:G274"/>
    <mergeCell ref="E273:G273"/>
    <mergeCell ref="E272:G272"/>
    <mergeCell ref="E279:G279"/>
    <mergeCell ref="E278:G278"/>
    <mergeCell ref="E277:G277"/>
    <mergeCell ref="E259:G259"/>
    <mergeCell ref="E258:G258"/>
    <mergeCell ref="E257:G257"/>
    <mergeCell ref="E256:G256"/>
    <mergeCell ref="E255:G255"/>
    <mergeCell ref="E254:G254"/>
    <mergeCell ref="E265:G265"/>
    <mergeCell ref="E264:G264"/>
    <mergeCell ref="E263:G263"/>
    <mergeCell ref="E262:G262"/>
    <mergeCell ref="E261:G261"/>
    <mergeCell ref="E260:G260"/>
    <mergeCell ref="E246:G246"/>
    <mergeCell ref="E245:G245"/>
    <mergeCell ref="E244:G244"/>
    <mergeCell ref="E243:G243"/>
    <mergeCell ref="E242:G242"/>
    <mergeCell ref="E241:G241"/>
    <mergeCell ref="E253:G253"/>
    <mergeCell ref="E252:G252"/>
    <mergeCell ref="E251:G251"/>
    <mergeCell ref="E249:G249"/>
    <mergeCell ref="E248:G248"/>
    <mergeCell ref="E247:G247"/>
    <mergeCell ref="E250:G250"/>
    <mergeCell ref="E240:G240"/>
    <mergeCell ref="E239:G239"/>
    <mergeCell ref="E238:G238"/>
    <mergeCell ref="E237:G237"/>
    <mergeCell ref="H138:I138"/>
    <mergeCell ref="H139:I139"/>
    <mergeCell ref="H140:I140"/>
    <mergeCell ref="H141:I141"/>
    <mergeCell ref="H142:I142"/>
    <mergeCell ref="H143:I143"/>
    <mergeCell ref="E229:G229"/>
    <mergeCell ref="E230:G230"/>
    <mergeCell ref="E231:G231"/>
    <mergeCell ref="E223:G223"/>
    <mergeCell ref="E224:G224"/>
    <mergeCell ref="E225:G225"/>
    <mergeCell ref="E226:G226"/>
    <mergeCell ref="E227:G227"/>
    <mergeCell ref="E228:G228"/>
    <mergeCell ref="E217:G217"/>
    <mergeCell ref="E218:G218"/>
    <mergeCell ref="E219:G219"/>
    <mergeCell ref="E220:G220"/>
    <mergeCell ref="E221:G221"/>
    <mergeCell ref="H150:I150"/>
    <mergeCell ref="H151:I151"/>
    <mergeCell ref="H152:I152"/>
    <mergeCell ref="H153:I153"/>
    <mergeCell ref="H154:I154"/>
    <mergeCell ref="H155:I155"/>
    <mergeCell ref="H144:I144"/>
    <mergeCell ref="H145:I145"/>
    <mergeCell ref="H146:I146"/>
    <mergeCell ref="H147:I147"/>
    <mergeCell ref="H148:I148"/>
    <mergeCell ref="H149:I149"/>
    <mergeCell ref="H162:I162"/>
    <mergeCell ref="H163:I163"/>
    <mergeCell ref="H164:I164"/>
    <mergeCell ref="H165:I165"/>
    <mergeCell ref="H166:I166"/>
    <mergeCell ref="H167:I167"/>
    <mergeCell ref="H156:I156"/>
    <mergeCell ref="H157:I157"/>
    <mergeCell ref="H158:I158"/>
    <mergeCell ref="H159:I159"/>
    <mergeCell ref="H160:I160"/>
    <mergeCell ref="H161:I161"/>
    <mergeCell ref="H188:I188"/>
    <mergeCell ref="H189:I189"/>
    <mergeCell ref="H190:I190"/>
    <mergeCell ref="H191:I191"/>
    <mergeCell ref="H168:I168"/>
    <mergeCell ref="H183:I183"/>
    <mergeCell ref="H184:I184"/>
    <mergeCell ref="H185:I185"/>
    <mergeCell ref="H186:I186"/>
    <mergeCell ref="H187:I187"/>
    <mergeCell ref="H182:I182"/>
    <mergeCell ref="H229:I229"/>
    <mergeCell ref="H228:I228"/>
    <mergeCell ref="H227:I227"/>
    <mergeCell ref="H226:I226"/>
    <mergeCell ref="H225:I225"/>
    <mergeCell ref="H224:I224"/>
    <mergeCell ref="H193:I193"/>
    <mergeCell ref="H194:I194"/>
    <mergeCell ref="H195:I195"/>
    <mergeCell ref="H196:I196"/>
    <mergeCell ref="H197:I197"/>
    <mergeCell ref="H198:I198"/>
    <mergeCell ref="H223:I223"/>
    <mergeCell ref="H222:I222"/>
    <mergeCell ref="H221:I221"/>
    <mergeCell ref="H220:I220"/>
    <mergeCell ref="H219:I219"/>
    <mergeCell ref="H218:I218"/>
    <mergeCell ref="H199:I199"/>
    <mergeCell ref="H200:I200"/>
    <mergeCell ref="H201:I201"/>
    <mergeCell ref="H202:I202"/>
    <mergeCell ref="H208:I208"/>
    <mergeCell ref="H209:I209"/>
    <mergeCell ref="H210:I210"/>
    <mergeCell ref="H211:I211"/>
    <mergeCell ref="H212:I212"/>
    <mergeCell ref="H213:I213"/>
    <mergeCell ref="H192:I192"/>
    <mergeCell ref="H203:I203"/>
    <mergeCell ref="H204:I204"/>
    <mergeCell ref="H205:I205"/>
    <mergeCell ref="H206:I206"/>
    <mergeCell ref="H207:I207"/>
    <mergeCell ref="H327:I327"/>
    <mergeCell ref="H361:I361"/>
    <mergeCell ref="H424:I424"/>
    <mergeCell ref="H423:I423"/>
    <mergeCell ref="H422:I422"/>
    <mergeCell ref="H215:I215"/>
    <mergeCell ref="H216:I216"/>
    <mergeCell ref="H217:I217"/>
    <mergeCell ref="H406:I406"/>
    <mergeCell ref="H407:I407"/>
    <mergeCell ref="H408:I408"/>
    <mergeCell ref="H346:I346"/>
    <mergeCell ref="H347:I347"/>
    <mergeCell ref="H348:I348"/>
    <mergeCell ref="H349:I349"/>
    <mergeCell ref="H350:I350"/>
    <mergeCell ref="H351:I351"/>
    <mergeCell ref="H362:I362"/>
    <mergeCell ref="H363:I363"/>
    <mergeCell ref="H364:I364"/>
    <mergeCell ref="H352:I352"/>
    <mergeCell ref="H353:I353"/>
    <mergeCell ref="H354:I354"/>
    <mergeCell ref="H230:I230"/>
    <mergeCell ref="E414:G414"/>
    <mergeCell ref="E413:G413"/>
    <mergeCell ref="E412:G412"/>
    <mergeCell ref="E411:G411"/>
    <mergeCell ref="E410:G410"/>
    <mergeCell ref="E409:G409"/>
    <mergeCell ref="E415:G415"/>
    <mergeCell ref="E416:G416"/>
    <mergeCell ref="E417:G417"/>
    <mergeCell ref="E407:G407"/>
    <mergeCell ref="H394:I394"/>
    <mergeCell ref="H395:I395"/>
    <mergeCell ref="H396:I396"/>
    <mergeCell ref="H398:I398"/>
    <mergeCell ref="H399:I399"/>
    <mergeCell ref="H400:I400"/>
    <mergeCell ref="H401:I401"/>
    <mergeCell ref="H402:I402"/>
    <mergeCell ref="E406:G406"/>
    <mergeCell ref="E405:G405"/>
    <mergeCell ref="E404:G404"/>
    <mergeCell ref="E403:G403"/>
    <mergeCell ref="E402:G402"/>
    <mergeCell ref="E401:G401"/>
    <mergeCell ref="E400:G400"/>
    <mergeCell ref="E399:G399"/>
    <mergeCell ref="E398:G398"/>
    <mergeCell ref="E396:G396"/>
    <mergeCell ref="E395:G395"/>
    <mergeCell ref="E394:G394"/>
    <mergeCell ref="H392:I392"/>
    <mergeCell ref="H391:I391"/>
    <mergeCell ref="H390:I390"/>
    <mergeCell ref="H421:I421"/>
    <mergeCell ref="E424:G424"/>
    <mergeCell ref="E422:G422"/>
    <mergeCell ref="E423:G423"/>
    <mergeCell ref="H415:I415"/>
    <mergeCell ref="H416:I416"/>
    <mergeCell ref="H417:I417"/>
    <mergeCell ref="H418:I418"/>
    <mergeCell ref="H419:I419"/>
    <mergeCell ref="H420:I420"/>
    <mergeCell ref="H409:I409"/>
    <mergeCell ref="H410:I410"/>
    <mergeCell ref="H411:I411"/>
    <mergeCell ref="H412:I412"/>
    <mergeCell ref="H413:I413"/>
    <mergeCell ref="H414:I414"/>
    <mergeCell ref="H403:I403"/>
    <mergeCell ref="H404:I404"/>
    <mergeCell ref="H405:I405"/>
    <mergeCell ref="E390:G390"/>
    <mergeCell ref="E408:G408"/>
    <mergeCell ref="E357:G357"/>
    <mergeCell ref="E356:G356"/>
    <mergeCell ref="E368:G368"/>
    <mergeCell ref="E367:G367"/>
    <mergeCell ref="E366:G366"/>
    <mergeCell ref="E364:G364"/>
    <mergeCell ref="E363:G363"/>
    <mergeCell ref="E374:G374"/>
    <mergeCell ref="E373:G373"/>
    <mergeCell ref="E372:G372"/>
    <mergeCell ref="E371:G371"/>
    <mergeCell ref="H355:I355"/>
    <mergeCell ref="H356:I356"/>
    <mergeCell ref="H357:I357"/>
    <mergeCell ref="H387:I387"/>
    <mergeCell ref="H388:I388"/>
    <mergeCell ref="H389:I389"/>
    <mergeCell ref="H377:I377"/>
    <mergeCell ref="H378:I378"/>
    <mergeCell ref="H379:I379"/>
    <mergeCell ref="H380:I380"/>
    <mergeCell ref="H382:I382"/>
    <mergeCell ref="H383:I383"/>
    <mergeCell ref="H365:I365"/>
    <mergeCell ref="H366:I366"/>
    <mergeCell ref="H367:I367"/>
    <mergeCell ref="H368:I368"/>
    <mergeCell ref="H369:I369"/>
    <mergeCell ref="H370:I370"/>
    <mergeCell ref="H358:I358"/>
    <mergeCell ref="H360:I360"/>
    <mergeCell ref="H359:I359"/>
    <mergeCell ref="H384:I384"/>
    <mergeCell ref="H385:I385"/>
    <mergeCell ref="H386:I386"/>
    <mergeCell ref="H371:I371"/>
    <mergeCell ref="H372:I372"/>
    <mergeCell ref="H373:I373"/>
    <mergeCell ref="H374:I374"/>
    <mergeCell ref="H375:I375"/>
    <mergeCell ref="H376:I376"/>
    <mergeCell ref="H306:I306"/>
    <mergeCell ref="H307:I307"/>
    <mergeCell ref="H308:I308"/>
    <mergeCell ref="H313:I313"/>
    <mergeCell ref="H275:I275"/>
    <mergeCell ref="H276:I276"/>
    <mergeCell ref="H277:I277"/>
    <mergeCell ref="H278:I278"/>
    <mergeCell ref="H279:I279"/>
    <mergeCell ref="H280:I280"/>
    <mergeCell ref="H291:I291"/>
    <mergeCell ref="H296:I296"/>
    <mergeCell ref="H298:I298"/>
    <mergeCell ref="H301:I301"/>
    <mergeCell ref="H304:I304"/>
    <mergeCell ref="H305:I305"/>
    <mergeCell ref="H297:I297"/>
    <mergeCell ref="H299:I299"/>
    <mergeCell ref="H300:I300"/>
    <mergeCell ref="H302:I302"/>
    <mergeCell ref="H303:I303"/>
    <mergeCell ref="H231:I231"/>
    <mergeCell ref="H232:I232"/>
    <mergeCell ref="H233:I233"/>
    <mergeCell ref="H234:I234"/>
    <mergeCell ref="H235:I235"/>
    <mergeCell ref="H340:I340"/>
    <mergeCell ref="H341:I341"/>
    <mergeCell ref="H342:I342"/>
    <mergeCell ref="H324:I324"/>
    <mergeCell ref="H325:I325"/>
    <mergeCell ref="H334:I334"/>
    <mergeCell ref="H332:I332"/>
    <mergeCell ref="H315:I315"/>
    <mergeCell ref="H316:I316"/>
    <mergeCell ref="H317:I317"/>
    <mergeCell ref="H318:I318"/>
    <mergeCell ref="H319:I319"/>
    <mergeCell ref="H323:I323"/>
    <mergeCell ref="H309:I309"/>
    <mergeCell ref="H310:I310"/>
    <mergeCell ref="H311:I311"/>
    <mergeCell ref="H242:I242"/>
    <mergeCell ref="H243:I243"/>
    <mergeCell ref="H244:I244"/>
    <mergeCell ref="H252:I252"/>
    <mergeCell ref="H253:I253"/>
    <mergeCell ref="H254:I254"/>
    <mergeCell ref="H250:I250"/>
    <mergeCell ref="H245:I245"/>
    <mergeCell ref="H246:I246"/>
    <mergeCell ref="H247:I247"/>
    <mergeCell ref="H236:I236"/>
    <mergeCell ref="H237:I237"/>
    <mergeCell ref="H238:I238"/>
    <mergeCell ref="H239:I239"/>
    <mergeCell ref="H240:I240"/>
    <mergeCell ref="H241:I241"/>
    <mergeCell ref="E232:G232"/>
    <mergeCell ref="A425:I427"/>
    <mergeCell ref="A429:I429"/>
    <mergeCell ref="H267:I267"/>
    <mergeCell ref="H268:I268"/>
    <mergeCell ref="H269:I269"/>
    <mergeCell ref="H270:I270"/>
    <mergeCell ref="H271:I271"/>
    <mergeCell ref="H272:I272"/>
    <mergeCell ref="H261:I261"/>
    <mergeCell ref="H262:I262"/>
    <mergeCell ref="H263:I263"/>
    <mergeCell ref="H264:I264"/>
    <mergeCell ref="H265:I265"/>
    <mergeCell ref="H266:I266"/>
    <mergeCell ref="H255:I255"/>
    <mergeCell ref="H256:I256"/>
    <mergeCell ref="H257:I257"/>
    <mergeCell ref="H258:I258"/>
    <mergeCell ref="H259:I259"/>
    <mergeCell ref="H260:I260"/>
    <mergeCell ref="H248:I248"/>
    <mergeCell ref="H249:I249"/>
    <mergeCell ref="H251:I251"/>
    <mergeCell ref="E421:G421"/>
    <mergeCell ref="H393:I393"/>
    <mergeCell ref="A430:I430"/>
    <mergeCell ref="A431:I431"/>
    <mergeCell ref="A433:I433"/>
    <mergeCell ref="A434:I434"/>
    <mergeCell ref="A435:I435"/>
    <mergeCell ref="H273:I273"/>
    <mergeCell ref="H274:I274"/>
    <mergeCell ref="H343:I343"/>
    <mergeCell ref="H344:I344"/>
    <mergeCell ref="H345:I345"/>
    <mergeCell ref="H333:I333"/>
    <mergeCell ref="H335:I335"/>
    <mergeCell ref="H336:I336"/>
    <mergeCell ref="H337:I337"/>
    <mergeCell ref="H338:I338"/>
    <mergeCell ref="H339:I339"/>
    <mergeCell ref="H312:I312"/>
    <mergeCell ref="H314:I314"/>
    <mergeCell ref="H292:I292"/>
    <mergeCell ref="H293:I293"/>
    <mergeCell ref="H294:I294"/>
    <mergeCell ref="H295:I29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2019-12-06T08:48:24Z</cp:lastPrinted>
  <dcterms:created xsi:type="dcterms:W3CDTF">2018-12-10T09:48:41Z</dcterms:created>
  <dcterms:modified xsi:type="dcterms:W3CDTF">2019-12-20T09:06:19Z</dcterms:modified>
</cp:coreProperties>
</file>